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007"/>
  <workbookPr autoCompressPictures="0"/>
  <bookViews>
    <workbookView xWindow="3460" yWindow="0" windowWidth="21680" windowHeight="16380"/>
  </bookViews>
  <sheets>
    <sheet name="Sheet1" sheetId="1" r:id="rId1"/>
    <sheet name="Sheet2" sheetId="2" r:id="rId2"/>
    <sheet name="Sheet3" sheetId="3" r:id="rId3"/>
    <sheet name="AMSA_Binary (1)" sheetId="6" r:id="rId4"/>
  </sheets>
  <externalReferences>
    <externalReference r:id="rId5"/>
    <externalReference r:id="rId6"/>
  </externalReferences>
  <definedNames>
    <definedName name="cell1">Sheet1!$D$1</definedName>
    <definedName name="Height">16</definedName>
    <definedName name="names">#REF!</definedName>
    <definedName name="ref">#REF!</definedName>
    <definedName name="rngxl_">#REF!</definedName>
    <definedName name="rngxl1_">'AMSA_Binary (1)'!$H$34:$H$35</definedName>
    <definedName name="rngxl2_">'AMSA_Binary (1)'!$J$34:$J$35</definedName>
    <definedName name="rngxl3_">'AMSA_Binary (1)'!$K$34:$K$35</definedName>
    <definedName name="rngxl4_">'AMSA_Binary (1)'!$J$33</definedName>
    <definedName name="StartValue">0.475</definedName>
    <definedName name="Title">'[2]Two-Factor 4-Run DOE'!$C$3</definedName>
    <definedName name="Width">4</definedName>
    <definedName name="xlrngx_">#REF!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L43" i="6" l="1"/>
  <c r="K43" i="6"/>
  <c r="B49" i="6"/>
  <c r="L42" i="6"/>
  <c r="K42" i="6"/>
  <c r="K29" i="6"/>
  <c r="J29" i="6"/>
  <c r="G29" i="6"/>
  <c r="F29" i="6"/>
  <c r="B48" i="6"/>
  <c r="D47" i="6"/>
  <c r="C47" i="6"/>
  <c r="G44" i="6"/>
  <c r="D44" i="6"/>
  <c r="G40" i="6"/>
  <c r="D40" i="6"/>
  <c r="K37" i="6"/>
  <c r="J37" i="6"/>
  <c r="G37" i="6"/>
  <c r="F37" i="6"/>
  <c r="K33" i="6"/>
  <c r="J33" i="6"/>
  <c r="G33" i="6"/>
  <c r="F33" i="6"/>
  <c r="K26" i="6"/>
  <c r="J26" i="6"/>
  <c r="G26" i="6"/>
  <c r="F26" i="6"/>
  <c r="K16" i="6"/>
  <c r="J16" i="6"/>
  <c r="G16" i="6"/>
  <c r="F16" i="6"/>
  <c r="K12" i="6"/>
  <c r="J12" i="6"/>
  <c r="G12" i="6"/>
  <c r="F12" i="6"/>
</calcChain>
</file>

<file path=xl/comments1.xml><?xml version="1.0" encoding="utf-8"?>
<comments xmlns="http://schemas.openxmlformats.org/spreadsheetml/2006/main">
  <authors>
    <author>John Noguera</author>
    <author>Cynthia Cumby</author>
  </authors>
  <commentList>
    <comment ref="B12" authorId="0">
      <text>
        <r>
          <rPr>
            <b/>
            <sz val="9"/>
            <color indexed="81"/>
            <rFont val="Tahoma"/>
            <family val="2"/>
          </rPr>
          <t>Within Appraiser Agreement</t>
        </r>
        <r>
          <rPr>
            <sz val="9"/>
            <color indexed="81"/>
            <rFont val="Tahoma"/>
            <family val="2"/>
          </rPr>
          <t xml:space="preserve"> is an assessment of each appraiser’s consistency of ratings across trials and requires at least two trials. This is analogous to Gage R&amp;R Repeatability.
Note that the reference standard is not considered, so an appraiser may be perfectly consistent but consistently wrong!</t>
        </r>
      </text>
    </comment>
    <comment ref="C12" authorId="0">
      <text>
        <r>
          <rPr>
            <b/>
            <sz val="9"/>
            <color indexed="81"/>
            <rFont val="Tahoma"/>
            <family val="2"/>
          </rPr>
          <t># Inspected:</t>
        </r>
        <r>
          <rPr>
            <sz val="9"/>
            <color indexed="81"/>
            <rFont val="Tahoma"/>
            <family val="2"/>
          </rPr>
          <t xml:space="preserve"> Number of parts or samples</t>
        </r>
        <r>
          <rPr>
            <b/>
            <sz val="9"/>
            <color indexed="81"/>
            <rFont val="Tahoma"/>
            <family val="2"/>
          </rPr>
          <t>.</t>
        </r>
      </text>
    </comment>
    <comment ref="D12" authorId="0">
      <text>
        <r>
          <rPr>
            <b/>
            <sz val="9"/>
            <color indexed="81"/>
            <rFont val="Tahoma"/>
            <family val="2"/>
          </rPr>
          <t># Matched</t>
        </r>
        <r>
          <rPr>
            <sz val="9"/>
            <color indexed="81"/>
            <rFont val="Tahoma"/>
            <family val="2"/>
          </rPr>
          <t xml:space="preserve">: A match occurs only if an appraiser is consistent across all trials.  </t>
        </r>
      </text>
    </comment>
    <comment ref="E12" authorId="0">
      <text>
        <r>
          <rPr>
            <b/>
            <sz val="9"/>
            <color indexed="81"/>
            <rFont val="Tahoma"/>
            <family val="2"/>
          </rPr>
          <t>Percent</t>
        </r>
        <r>
          <rPr>
            <sz val="9"/>
            <color indexed="81"/>
            <rFont val="Tahoma"/>
            <family val="2"/>
          </rPr>
          <t xml:space="preserve"> Agreement = (</t>
        </r>
        <r>
          <rPr>
            <b/>
            <sz val="9"/>
            <color indexed="81"/>
            <rFont val="Tahoma"/>
            <family val="2"/>
          </rPr>
          <t># Matched</t>
        </r>
        <r>
          <rPr>
            <sz val="9"/>
            <color indexed="81"/>
            <rFont val="Tahoma"/>
            <family val="2"/>
          </rPr>
          <t xml:space="preserve"> / </t>
        </r>
        <r>
          <rPr>
            <b/>
            <sz val="9"/>
            <color indexed="81"/>
            <rFont val="Tahoma"/>
            <family val="2"/>
          </rPr>
          <t># Inspected</t>
        </r>
        <r>
          <rPr>
            <sz val="9"/>
            <color indexed="81"/>
            <rFont val="Tahoma"/>
            <family val="2"/>
          </rPr>
          <t>) * 100</t>
        </r>
      </text>
    </comment>
    <comment ref="F12" authorId="0">
      <text>
        <r>
          <rPr>
            <b/>
            <sz val="9"/>
            <color indexed="81"/>
            <rFont val="Tahoma"/>
            <family val="2"/>
          </rPr>
          <t>LC</t>
        </r>
        <r>
          <rPr>
            <sz val="9"/>
            <color indexed="81"/>
            <rFont val="Tahoma"/>
            <family val="2"/>
          </rPr>
          <t xml:space="preserve"> = </t>
        </r>
        <r>
          <rPr>
            <b/>
            <sz val="9"/>
            <color indexed="81"/>
            <rFont val="Tahoma"/>
            <family val="2"/>
          </rPr>
          <t>Percent</t>
        </r>
        <r>
          <rPr>
            <sz val="9"/>
            <color indexed="81"/>
            <rFont val="Tahoma"/>
            <family val="2"/>
          </rPr>
          <t xml:space="preserve"> Lower Confidence Limit.
Confidence intervals (CI) for binomial proportions have an "oscillation" phenomenon where the coverage probability varies with n and p.
</t>
        </r>
        <r>
          <rPr>
            <b/>
            <sz val="9"/>
            <color indexed="81"/>
            <rFont val="Tahoma"/>
            <family val="2"/>
          </rPr>
          <t>Exact</t>
        </r>
        <r>
          <rPr>
            <sz val="9"/>
            <color indexed="81"/>
            <rFont val="Tahoma"/>
            <family val="2"/>
          </rPr>
          <t xml:space="preserve"> is strictly conservative and will guarantee the specified confidence level as a minimum coverage probability, but results in wide intervals.
Wilson </t>
        </r>
        <r>
          <rPr>
            <b/>
            <sz val="9"/>
            <color indexed="81"/>
            <rFont val="Tahoma"/>
            <family val="2"/>
          </rPr>
          <t>Score</t>
        </r>
        <r>
          <rPr>
            <sz val="9"/>
            <color indexed="81"/>
            <rFont val="Tahoma"/>
            <family val="2"/>
          </rPr>
          <t xml:space="preserve"> has a mean coverage probability that matches the specified confidence interval.  Since the intervals are narrower and thereby more powerful, they are recommended for use in attribute MSA studies due to the small sample sizes typically used.
</t>
        </r>
      </text>
    </comment>
    <comment ref="G12" authorId="0">
      <text>
        <r>
          <rPr>
            <b/>
            <sz val="9"/>
            <color indexed="81"/>
            <rFont val="Tahoma"/>
            <family val="2"/>
          </rPr>
          <t>UC</t>
        </r>
        <r>
          <rPr>
            <sz val="9"/>
            <color indexed="81"/>
            <rFont val="Tahoma"/>
            <family val="2"/>
          </rPr>
          <t xml:space="preserve"> = </t>
        </r>
        <r>
          <rPr>
            <b/>
            <sz val="9"/>
            <color indexed="81"/>
            <rFont val="Tahoma"/>
            <family val="2"/>
          </rPr>
          <t>Percent</t>
        </r>
        <r>
          <rPr>
            <sz val="9"/>
            <color indexed="81"/>
            <rFont val="Tahoma"/>
            <family val="2"/>
          </rPr>
          <t xml:space="preserve"> Upper Confidence Limit.
Confidence intervals (CI) for binomial proportions have an "oscillation" phenomenon where the coverage probability varies with n and p.
</t>
        </r>
        <r>
          <rPr>
            <b/>
            <sz val="9"/>
            <color indexed="81"/>
            <rFont val="Tahoma"/>
            <family val="2"/>
          </rPr>
          <t>Exact</t>
        </r>
        <r>
          <rPr>
            <sz val="9"/>
            <color indexed="81"/>
            <rFont val="Tahoma"/>
            <family val="2"/>
          </rPr>
          <t xml:space="preserve"> is strictly conservative and will guarantee the specified confidence level as a minimum coverage probability, but results in wide intervals.
Wilson </t>
        </r>
        <r>
          <rPr>
            <b/>
            <sz val="9"/>
            <color indexed="81"/>
            <rFont val="Tahoma"/>
            <family val="2"/>
          </rPr>
          <t>Score</t>
        </r>
        <r>
          <rPr>
            <sz val="9"/>
            <color indexed="81"/>
            <rFont val="Tahoma"/>
            <family val="2"/>
          </rPr>
          <t xml:space="preserve"> has a mean coverage probability that matches the specified confidence interval.  Since the intervals are narrower and thereby more powerful, they are recommended for use in attribute MSA studies due to the small sample sizes typically used.
</t>
        </r>
      </text>
    </comment>
    <comment ref="H12" authorId="0">
      <text>
        <r>
          <rPr>
            <b/>
            <sz val="9"/>
            <color indexed="81"/>
            <rFont val="Tahoma"/>
            <family val="2"/>
          </rPr>
          <t>Fleiss’ Kappa</t>
        </r>
        <r>
          <rPr>
            <sz val="9"/>
            <color indexed="81"/>
            <rFont val="Tahoma"/>
            <family val="2"/>
          </rPr>
          <t xml:space="preserve"> statistic is a measure of agreement that is analogous to a “correlation coefficient” for discrete data.  
Kappa ranges from -1 to +1:  
A Kappa value of +1 indicates perfect agreement.  
If Kappa = 0, then agreement is the same as would be expected by chance.  
If Kappa = -1, then there is perfect disagreement.  
Interpretation Guidelines:
&gt;= 0.9 very good agreement (green);
0.7 to &lt; 0.9 marginally acceptable, improvement should be considered (yellow);
&lt; 0.7 unacceptable (red).</t>
        </r>
      </text>
    </comment>
    <comment ref="I12" authorId="0">
      <text>
        <r>
          <rPr>
            <b/>
            <sz val="9"/>
            <color indexed="81"/>
            <rFont val="Tahoma"/>
            <family val="2"/>
          </rPr>
          <t xml:space="preserve">Fleiss’ Kappa P-Value: </t>
        </r>
        <r>
          <rPr>
            <sz val="9"/>
            <color indexed="81"/>
            <rFont val="Tahoma"/>
            <family val="2"/>
          </rPr>
          <t xml:space="preserve">H0: Kappa = 0. 
If P-Value &lt; alpha (.05 for specified 95% confidence level), reject H0 and conclude that agreement is not the same as would be expected by chance. 
Significant P-Values are highlighted in red.
</t>
        </r>
      </text>
    </comment>
    <comment ref="J12" authorId="0">
      <text>
        <r>
          <rPr>
            <b/>
            <sz val="9"/>
            <color indexed="81"/>
            <rFont val="Tahoma"/>
            <family val="2"/>
          </rPr>
          <t>Fleiss' Kappa LC</t>
        </r>
        <r>
          <rPr>
            <sz val="9"/>
            <color indexed="81"/>
            <rFont val="Tahoma"/>
            <family val="2"/>
          </rPr>
          <t xml:space="preserve"> (Lower Confidence) limit using a kappa normal approximation.
Interpretation Guidelines:
Kappa lower confidence limit &gt;= 0.9: very good agreement.
Kappa upper confidence limit &lt; 0.7:  the attribute agreement is unacceptable.
Wide confidence intervals indicate that the sample size is inadequate.
</t>
        </r>
      </text>
    </comment>
    <comment ref="K12" authorId="0">
      <text>
        <r>
          <rPr>
            <b/>
            <sz val="9"/>
            <color indexed="81"/>
            <rFont val="Tahoma"/>
            <family val="2"/>
          </rPr>
          <t>Fleiss' Kappa UC</t>
        </r>
        <r>
          <rPr>
            <sz val="9"/>
            <color indexed="81"/>
            <rFont val="Tahoma"/>
            <family val="2"/>
          </rPr>
          <t xml:space="preserve"> (Upper Confidence) limit using a kappa normal approximation.
Interpretation Guidelines:
Kappa lower confidence limit &gt;= 0.9: very good agreement.
Kappa upper confidence limit &lt; 0.7:  the attribute agreement is unacceptable.
Wide confidence intervals indicate that the sample size is inadequate.
</t>
        </r>
      </text>
    </comment>
    <comment ref="B16" authorId="0">
      <text>
        <r>
          <rPr>
            <b/>
            <sz val="9"/>
            <color indexed="81"/>
            <rFont val="Tahoma"/>
            <family val="2"/>
          </rPr>
          <t>Each Appraiser vs. Standard Agreement</t>
        </r>
        <r>
          <rPr>
            <sz val="9"/>
            <color indexed="81"/>
            <rFont val="Tahoma"/>
            <family val="2"/>
          </rPr>
          <t xml:space="preserve"> is an assessment of each appraiser’s ratings across trials compared to a known reference standard. This is analogous to Gage R&amp;R Accuracy.</t>
        </r>
      </text>
    </comment>
    <comment ref="C16" authorId="0">
      <text>
        <r>
          <rPr>
            <b/>
            <sz val="9"/>
            <color indexed="81"/>
            <rFont val="Tahoma"/>
            <family val="2"/>
          </rPr>
          <t># Inspected:</t>
        </r>
        <r>
          <rPr>
            <sz val="9"/>
            <color indexed="81"/>
            <rFont val="Tahoma"/>
            <family val="2"/>
          </rPr>
          <t xml:space="preserve"> Number of parts or samples</t>
        </r>
        <r>
          <rPr>
            <b/>
            <sz val="9"/>
            <color indexed="81"/>
            <rFont val="Tahoma"/>
            <family val="2"/>
          </rPr>
          <t>.</t>
        </r>
      </text>
    </comment>
    <comment ref="D16" authorId="0">
      <text>
        <r>
          <rPr>
            <b/>
            <sz val="9"/>
            <color indexed="81"/>
            <rFont val="Tahoma"/>
            <family val="2"/>
          </rPr>
          <t># Matched</t>
        </r>
        <r>
          <rPr>
            <sz val="9"/>
            <color indexed="81"/>
            <rFont val="Tahoma"/>
            <family val="2"/>
          </rPr>
          <t xml:space="preserve">: A match occurs only if an appraiser agrees with the standard consistently across all trials.  </t>
        </r>
      </text>
    </comment>
    <comment ref="E16" authorId="0">
      <text>
        <r>
          <rPr>
            <b/>
            <sz val="9"/>
            <color indexed="81"/>
            <rFont val="Tahoma"/>
            <family val="2"/>
          </rPr>
          <t>Percent</t>
        </r>
        <r>
          <rPr>
            <sz val="9"/>
            <color indexed="81"/>
            <rFont val="Tahoma"/>
            <family val="2"/>
          </rPr>
          <t xml:space="preserve"> Agreement = (</t>
        </r>
        <r>
          <rPr>
            <b/>
            <sz val="9"/>
            <color indexed="81"/>
            <rFont val="Tahoma"/>
            <family val="2"/>
          </rPr>
          <t># Matched</t>
        </r>
        <r>
          <rPr>
            <sz val="9"/>
            <color indexed="81"/>
            <rFont val="Tahoma"/>
            <family val="2"/>
          </rPr>
          <t xml:space="preserve"> / </t>
        </r>
        <r>
          <rPr>
            <b/>
            <sz val="9"/>
            <color indexed="81"/>
            <rFont val="Tahoma"/>
            <family val="2"/>
          </rPr>
          <t># Inspected</t>
        </r>
        <r>
          <rPr>
            <sz val="9"/>
            <color indexed="81"/>
            <rFont val="Tahoma"/>
            <family val="2"/>
          </rPr>
          <t>) * 100</t>
        </r>
      </text>
    </comment>
    <comment ref="F16" authorId="0">
      <text>
        <r>
          <rPr>
            <b/>
            <sz val="9"/>
            <color indexed="81"/>
            <rFont val="Tahoma"/>
            <family val="2"/>
          </rPr>
          <t>LC</t>
        </r>
        <r>
          <rPr>
            <sz val="9"/>
            <color indexed="81"/>
            <rFont val="Tahoma"/>
            <family val="2"/>
          </rPr>
          <t xml:space="preserve"> = </t>
        </r>
        <r>
          <rPr>
            <b/>
            <sz val="9"/>
            <color indexed="81"/>
            <rFont val="Tahoma"/>
            <family val="2"/>
          </rPr>
          <t>Percent</t>
        </r>
        <r>
          <rPr>
            <sz val="9"/>
            <color indexed="81"/>
            <rFont val="Tahoma"/>
            <family val="2"/>
          </rPr>
          <t xml:space="preserve"> Lower Confidence Limit.
Confidence intervals (CI) for binomial proportions have an "oscillation" phenomenon where the coverage probability varies with n and p.
</t>
        </r>
        <r>
          <rPr>
            <b/>
            <sz val="9"/>
            <color indexed="81"/>
            <rFont val="Tahoma"/>
            <family val="2"/>
          </rPr>
          <t>Exact</t>
        </r>
        <r>
          <rPr>
            <sz val="9"/>
            <color indexed="81"/>
            <rFont val="Tahoma"/>
            <family val="2"/>
          </rPr>
          <t xml:space="preserve"> is strictly conservative and will guarantee the specified confidence level as a minimum coverage probability, but results in wide intervals.
Wilson </t>
        </r>
        <r>
          <rPr>
            <b/>
            <sz val="9"/>
            <color indexed="81"/>
            <rFont val="Tahoma"/>
            <family val="2"/>
          </rPr>
          <t>Score</t>
        </r>
        <r>
          <rPr>
            <sz val="9"/>
            <color indexed="81"/>
            <rFont val="Tahoma"/>
            <family val="2"/>
          </rPr>
          <t xml:space="preserve"> has a mean coverage probability that matches the specified confidence interval.  Since the intervals are narrower and thereby more powerful, they are recommended for use in attribute MSA studies due to the small sample sizes typically used.
</t>
        </r>
      </text>
    </comment>
    <comment ref="G16" authorId="0">
      <text>
        <r>
          <rPr>
            <b/>
            <sz val="9"/>
            <color indexed="81"/>
            <rFont val="Tahoma"/>
            <family val="2"/>
          </rPr>
          <t>UC</t>
        </r>
        <r>
          <rPr>
            <sz val="9"/>
            <color indexed="81"/>
            <rFont val="Tahoma"/>
            <family val="2"/>
          </rPr>
          <t xml:space="preserve"> = </t>
        </r>
        <r>
          <rPr>
            <b/>
            <sz val="9"/>
            <color indexed="81"/>
            <rFont val="Tahoma"/>
            <family val="2"/>
          </rPr>
          <t>Percent</t>
        </r>
        <r>
          <rPr>
            <sz val="9"/>
            <color indexed="81"/>
            <rFont val="Tahoma"/>
            <family val="2"/>
          </rPr>
          <t xml:space="preserve"> Upper Confidence Limit.
Confidence intervals (CI) for binomial proportions have an "oscillation" phenomenon where the coverage probability varies with n and p.
</t>
        </r>
        <r>
          <rPr>
            <b/>
            <sz val="9"/>
            <color indexed="81"/>
            <rFont val="Tahoma"/>
            <family val="2"/>
          </rPr>
          <t>Exact</t>
        </r>
        <r>
          <rPr>
            <sz val="9"/>
            <color indexed="81"/>
            <rFont val="Tahoma"/>
            <family val="2"/>
          </rPr>
          <t xml:space="preserve"> is strictly conservative and will guarantee the specified confidence level as a minimum coverage probability, but results in wide intervals.
Wilson </t>
        </r>
        <r>
          <rPr>
            <b/>
            <sz val="9"/>
            <color indexed="81"/>
            <rFont val="Tahoma"/>
            <family val="2"/>
          </rPr>
          <t>Score</t>
        </r>
        <r>
          <rPr>
            <sz val="9"/>
            <color indexed="81"/>
            <rFont val="Tahoma"/>
            <family val="2"/>
          </rPr>
          <t xml:space="preserve"> has a mean coverage probability that matches the specified confidence interval.  Since the intervals are narrower and thereby more powerful, they are recommended for use in attribute MSA studies due to the small sample sizes typically used.
</t>
        </r>
      </text>
    </comment>
    <comment ref="H16" authorId="0">
      <text>
        <r>
          <rPr>
            <b/>
            <sz val="9"/>
            <color indexed="81"/>
            <rFont val="Tahoma"/>
            <family val="2"/>
          </rPr>
          <t>Fleiss’ Kappa</t>
        </r>
        <r>
          <rPr>
            <sz val="9"/>
            <color indexed="81"/>
            <rFont val="Tahoma"/>
            <family val="2"/>
          </rPr>
          <t xml:space="preserve"> statistic is a measure of agreement that is analogous to a “correlation coefficient” for discrete data.  
Kappa ranges from -1 to +1:  
A Kappa value of +1 indicates perfect agreement.  
If Kappa = 0, then agreement is the same as would be expected by chance.  
If Kappa = -1, then there is perfect disagreement.  
Interpretation Guidelines:
&gt;= 0.9 very good agreement (green);
0.7 to &lt; 0.9 marginally acceptable, improvement should be considered (yellow);
&lt; 0.7 unacceptable (red).</t>
        </r>
      </text>
    </comment>
    <comment ref="I16" authorId="0">
      <text>
        <r>
          <rPr>
            <b/>
            <sz val="9"/>
            <color indexed="81"/>
            <rFont val="Tahoma"/>
            <family val="2"/>
          </rPr>
          <t xml:space="preserve">Fleiss’ Kappa P-Value: </t>
        </r>
        <r>
          <rPr>
            <sz val="9"/>
            <color indexed="81"/>
            <rFont val="Tahoma"/>
            <family val="2"/>
          </rPr>
          <t xml:space="preserve">H0: Kappa = 0. 
If P-Value &lt; alpha (.05 for specified 95% confidence level), reject H0 and conclude that agreement is not the same as would be expected by chance. 
Significant P-Values are highlighted in red.
</t>
        </r>
      </text>
    </comment>
    <comment ref="J16" authorId="0">
      <text>
        <r>
          <rPr>
            <b/>
            <sz val="9"/>
            <color indexed="81"/>
            <rFont val="Tahoma"/>
            <family val="2"/>
          </rPr>
          <t>Fleiss' Kappa LC</t>
        </r>
        <r>
          <rPr>
            <sz val="9"/>
            <color indexed="81"/>
            <rFont val="Tahoma"/>
            <family val="2"/>
          </rPr>
          <t xml:space="preserve"> (Lower Confidence) limit using a kappa normal approximation.
Interpretation Guidelines:
Kappa lower confidence limit &gt;= 0.9: very good agreement.
Kappa upper confidence limit &lt; 0.7:  the attribute agreement is unacceptable.
Wide confidence intervals indicate that the sample size is inadequate.
</t>
        </r>
      </text>
    </comment>
    <comment ref="K16" authorId="0">
      <text>
        <r>
          <rPr>
            <b/>
            <sz val="9"/>
            <color indexed="81"/>
            <rFont val="Tahoma"/>
            <family val="2"/>
          </rPr>
          <t>Fleiss' Kappa UC</t>
        </r>
        <r>
          <rPr>
            <sz val="9"/>
            <color indexed="81"/>
            <rFont val="Tahoma"/>
            <family val="2"/>
          </rPr>
          <t xml:space="preserve"> (Upper Confidence) limit using a kappa normal approximation.
Interpretation Guidelines:
Kappa lower confidence limit &gt;= 0.9: very good agreement.
Kappa upper confidence limit &lt; 0.7:  the attribute agreement is unacceptable.
Wide confidence intervals indicate that the sample size is inadequate.
</t>
        </r>
      </text>
    </comment>
    <comment ref="B20" authorId="0">
      <text>
        <r>
          <rPr>
            <b/>
            <sz val="9"/>
            <color indexed="81"/>
            <rFont val="Tahoma"/>
            <family val="2"/>
          </rPr>
          <t>Each Appraiser vs. Standard Disagreement</t>
        </r>
        <r>
          <rPr>
            <sz val="9"/>
            <color indexed="81"/>
            <rFont val="Tahoma"/>
            <family val="2"/>
          </rPr>
          <t xml:space="preserve"> is a breakdown of each appraiser’s rating misclassifications (compared to a known reference standard).
This table is applicable only to binary two-level responses (e.g., 0/1, G/NG, Pass/Fail, True/False, Yes/No). </t>
        </r>
      </text>
    </comment>
    <comment ref="C20" authorId="0">
      <text>
        <r>
          <rPr>
            <sz val="9"/>
            <color indexed="81"/>
            <rFont val="Tahoma"/>
            <family val="2"/>
          </rPr>
          <t xml:space="preserve">A </t>
        </r>
        <r>
          <rPr>
            <b/>
            <sz val="9"/>
            <color indexed="81"/>
            <rFont val="Tahoma"/>
            <family val="2"/>
          </rPr>
          <t>Type I Error</t>
        </r>
        <r>
          <rPr>
            <sz val="9"/>
            <color indexed="81"/>
            <rFont val="Tahoma"/>
            <family val="2"/>
          </rPr>
          <t xml:space="preserve"> occurs when the appraiser consistently assesses a good part/sample as bad.  "Good" is defined by the user in the Attribute MSA analysis dialog.</t>
        </r>
      </text>
    </comment>
    <comment ref="D20" authorId="0">
      <text>
        <r>
          <rPr>
            <b/>
            <sz val="9"/>
            <color indexed="81"/>
            <rFont val="Tahoma"/>
            <family val="2"/>
          </rPr>
          <t xml:space="preserve">Type I Error % = </t>
        </r>
        <r>
          <rPr>
            <sz val="9"/>
            <color indexed="81"/>
            <rFont val="Tahoma"/>
            <family val="2"/>
          </rPr>
          <t xml:space="preserve">(Type I Error / # Good Parts or Samples) * 100 </t>
        </r>
      </text>
    </comment>
    <comment ref="E20" authorId="0">
      <text>
        <r>
          <rPr>
            <sz val="9"/>
            <color indexed="81"/>
            <rFont val="Tahoma"/>
            <family val="2"/>
          </rPr>
          <t>A</t>
        </r>
        <r>
          <rPr>
            <b/>
            <sz val="9"/>
            <color indexed="81"/>
            <rFont val="Tahoma"/>
            <family val="2"/>
          </rPr>
          <t xml:space="preserve"> Type II</t>
        </r>
        <r>
          <rPr>
            <sz val="9"/>
            <color indexed="81"/>
            <rFont val="Tahoma"/>
            <family val="2"/>
          </rPr>
          <t xml:space="preserve"> error occurs when a bad part/sample is consistently assessed as good.</t>
        </r>
      </text>
    </comment>
    <comment ref="F20" authorId="0">
      <text>
        <r>
          <rPr>
            <b/>
            <sz val="9"/>
            <color indexed="81"/>
            <rFont val="Tahoma"/>
            <family val="2"/>
          </rPr>
          <t xml:space="preserve">Type II Error % = </t>
        </r>
        <r>
          <rPr>
            <sz val="9"/>
            <color indexed="81"/>
            <rFont val="Tahoma"/>
            <family val="2"/>
          </rPr>
          <t xml:space="preserve">(Type II Error / # Bad Parts or Samples) * 100 </t>
        </r>
      </text>
    </comment>
    <comment ref="G20" authorId="0">
      <text>
        <r>
          <rPr>
            <sz val="9"/>
            <color indexed="81"/>
            <rFont val="Tahoma"/>
            <family val="2"/>
          </rPr>
          <t xml:space="preserve">A </t>
        </r>
        <r>
          <rPr>
            <b/>
            <sz val="9"/>
            <color indexed="81"/>
            <rFont val="Tahoma"/>
            <family val="2"/>
          </rPr>
          <t>Mixed</t>
        </r>
        <r>
          <rPr>
            <sz val="9"/>
            <color indexed="81"/>
            <rFont val="Tahoma"/>
            <family val="2"/>
          </rPr>
          <t xml:space="preserve"> error occurs when the assessments across trials are not identical.</t>
        </r>
      </text>
    </comment>
    <comment ref="H20" authorId="0">
      <text>
        <r>
          <rPr>
            <b/>
            <sz val="9"/>
            <color indexed="81"/>
            <rFont val="Tahoma"/>
            <family val="2"/>
          </rPr>
          <t xml:space="preserve">Mixed Error % = </t>
        </r>
        <r>
          <rPr>
            <sz val="9"/>
            <color indexed="81"/>
            <rFont val="Tahoma"/>
            <family val="2"/>
          </rPr>
          <t xml:space="preserve">(Mixed Error / # Parts or Samples) * 100 </t>
        </r>
      </text>
    </comment>
    <comment ref="J20" authorId="0">
      <text>
        <r>
          <rPr>
            <b/>
            <sz val="9"/>
            <color indexed="81"/>
            <rFont val="Tahoma"/>
            <family val="2"/>
          </rPr>
          <t xml:space="preserve">Disagreement Legend:
</t>
        </r>
        <r>
          <rPr>
            <sz val="9"/>
            <color indexed="81"/>
            <rFont val="Tahoma"/>
            <family val="2"/>
          </rPr>
          <t>A Type I error occurs when the appraiser consistently assesses a good part/sample as bad.  "Good" is defined by the user in the Attribute MSA analysis dialog.
A Type II error occurs when a bad part/sample is consistently assessed as good.
A Mixed error occurs when the assessments across trials are not identical.</t>
        </r>
      </text>
    </comment>
    <comment ref="B26" authorId="0">
      <text>
        <r>
          <rPr>
            <b/>
            <sz val="9"/>
            <color indexed="81"/>
            <rFont val="Tahoma"/>
            <family val="2"/>
          </rPr>
          <t>Between Appraiser Agreement</t>
        </r>
        <r>
          <rPr>
            <sz val="9"/>
            <color indexed="81"/>
            <rFont val="Tahoma"/>
            <family val="2"/>
          </rPr>
          <t xml:space="preserve"> is an assessment of the appraisers’ consistency of ratings across trials and between each other.  At least two appraisers are required. This is analogous to Gage R&amp;R Reproducibility.
Note that the reference standard is not considered, so the appraisers may be perfectly consistent, but consistently wrong!</t>
        </r>
      </text>
    </comment>
    <comment ref="C26" authorId="0">
      <text>
        <r>
          <rPr>
            <b/>
            <sz val="9"/>
            <color indexed="81"/>
            <rFont val="Tahoma"/>
            <family val="2"/>
          </rPr>
          <t># Inspected:</t>
        </r>
        <r>
          <rPr>
            <sz val="9"/>
            <color indexed="81"/>
            <rFont val="Tahoma"/>
            <family val="2"/>
          </rPr>
          <t xml:space="preserve"> Number of parts or samples</t>
        </r>
        <r>
          <rPr>
            <b/>
            <sz val="9"/>
            <color indexed="81"/>
            <rFont val="Tahoma"/>
            <family val="2"/>
          </rPr>
          <t>.</t>
        </r>
      </text>
    </comment>
    <comment ref="D26" authorId="0">
      <text>
        <r>
          <rPr>
            <b/>
            <sz val="9"/>
            <color indexed="81"/>
            <rFont val="Tahoma"/>
            <family val="2"/>
          </rPr>
          <t># Matched</t>
        </r>
        <r>
          <rPr>
            <sz val="9"/>
            <color indexed="81"/>
            <rFont val="Tahoma"/>
            <family val="2"/>
          </rPr>
          <t>: A match occurs only if all appraisers are consistent across all trials.</t>
        </r>
      </text>
    </comment>
    <comment ref="E26" authorId="0">
      <text>
        <r>
          <rPr>
            <b/>
            <sz val="9"/>
            <color indexed="81"/>
            <rFont val="Tahoma"/>
            <family val="2"/>
          </rPr>
          <t>Percent</t>
        </r>
        <r>
          <rPr>
            <sz val="9"/>
            <color indexed="81"/>
            <rFont val="Tahoma"/>
            <family val="2"/>
          </rPr>
          <t xml:space="preserve"> Agreement = (</t>
        </r>
        <r>
          <rPr>
            <b/>
            <sz val="9"/>
            <color indexed="81"/>
            <rFont val="Tahoma"/>
            <family val="2"/>
          </rPr>
          <t># Matched</t>
        </r>
        <r>
          <rPr>
            <sz val="9"/>
            <color indexed="81"/>
            <rFont val="Tahoma"/>
            <family val="2"/>
          </rPr>
          <t xml:space="preserve"> / </t>
        </r>
        <r>
          <rPr>
            <b/>
            <sz val="9"/>
            <color indexed="81"/>
            <rFont val="Tahoma"/>
            <family val="2"/>
          </rPr>
          <t># Inspected</t>
        </r>
        <r>
          <rPr>
            <sz val="9"/>
            <color indexed="81"/>
            <rFont val="Tahoma"/>
            <family val="2"/>
          </rPr>
          <t>) * 100</t>
        </r>
      </text>
    </comment>
    <comment ref="F26" authorId="0">
      <text>
        <r>
          <rPr>
            <b/>
            <sz val="9"/>
            <color indexed="81"/>
            <rFont val="Tahoma"/>
            <family val="2"/>
          </rPr>
          <t>LC</t>
        </r>
        <r>
          <rPr>
            <sz val="9"/>
            <color indexed="81"/>
            <rFont val="Tahoma"/>
            <family val="2"/>
          </rPr>
          <t xml:space="preserve"> = </t>
        </r>
        <r>
          <rPr>
            <b/>
            <sz val="9"/>
            <color indexed="81"/>
            <rFont val="Tahoma"/>
            <family val="2"/>
          </rPr>
          <t>Percent</t>
        </r>
        <r>
          <rPr>
            <sz val="9"/>
            <color indexed="81"/>
            <rFont val="Tahoma"/>
            <family val="2"/>
          </rPr>
          <t xml:space="preserve"> Lower Confidence Limit.
Confidence intervals (CI) for binomial proportions have an "oscillation" phenomenon where the coverage probability varies with n and p.
</t>
        </r>
        <r>
          <rPr>
            <b/>
            <sz val="9"/>
            <color indexed="81"/>
            <rFont val="Tahoma"/>
            <family val="2"/>
          </rPr>
          <t>Exact</t>
        </r>
        <r>
          <rPr>
            <sz val="9"/>
            <color indexed="81"/>
            <rFont val="Tahoma"/>
            <family val="2"/>
          </rPr>
          <t xml:space="preserve"> is strictly conservative and will guarantee the specified confidence level as a minimum coverage probability, but results in wide intervals.
Wilson </t>
        </r>
        <r>
          <rPr>
            <b/>
            <sz val="9"/>
            <color indexed="81"/>
            <rFont val="Tahoma"/>
            <family val="2"/>
          </rPr>
          <t>Score</t>
        </r>
        <r>
          <rPr>
            <sz val="9"/>
            <color indexed="81"/>
            <rFont val="Tahoma"/>
            <family val="2"/>
          </rPr>
          <t xml:space="preserve"> has a mean coverage probability that matches the specified confidence interval.  Since the intervals are narrower and thereby more powerful, they are recommended for use in attribute MSA studies due to the small sample sizes typically used.
</t>
        </r>
      </text>
    </comment>
    <comment ref="G26" authorId="0">
      <text>
        <r>
          <rPr>
            <b/>
            <sz val="9"/>
            <color indexed="81"/>
            <rFont val="Tahoma"/>
            <family val="2"/>
          </rPr>
          <t>UC</t>
        </r>
        <r>
          <rPr>
            <sz val="9"/>
            <color indexed="81"/>
            <rFont val="Tahoma"/>
            <family val="2"/>
          </rPr>
          <t xml:space="preserve"> = </t>
        </r>
        <r>
          <rPr>
            <b/>
            <sz val="9"/>
            <color indexed="81"/>
            <rFont val="Tahoma"/>
            <family val="2"/>
          </rPr>
          <t>Percent</t>
        </r>
        <r>
          <rPr>
            <sz val="9"/>
            <color indexed="81"/>
            <rFont val="Tahoma"/>
            <family val="2"/>
          </rPr>
          <t xml:space="preserve"> Upper Confidence Limit.
Confidence intervals (CI) for binomial proportions have an "oscillation" phenomenon where the coverage probability varies with n and p.
</t>
        </r>
        <r>
          <rPr>
            <b/>
            <sz val="9"/>
            <color indexed="81"/>
            <rFont val="Tahoma"/>
            <family val="2"/>
          </rPr>
          <t>Exact</t>
        </r>
        <r>
          <rPr>
            <sz val="9"/>
            <color indexed="81"/>
            <rFont val="Tahoma"/>
            <family val="2"/>
          </rPr>
          <t xml:space="preserve"> is strictly conservative and will guarantee the specified confidence level as a minimum coverage probability, but results in wide intervals.
Wilson </t>
        </r>
        <r>
          <rPr>
            <b/>
            <sz val="9"/>
            <color indexed="81"/>
            <rFont val="Tahoma"/>
            <family val="2"/>
          </rPr>
          <t>Score</t>
        </r>
        <r>
          <rPr>
            <sz val="9"/>
            <color indexed="81"/>
            <rFont val="Tahoma"/>
            <family val="2"/>
          </rPr>
          <t xml:space="preserve"> has a mean coverage probability that matches the specified confidence interval.  Since the intervals are narrower and thereby more powerful, they are recommended for use in attribute MSA studies due to the small sample sizes typically used.
</t>
        </r>
      </text>
    </comment>
    <comment ref="H26" authorId="0">
      <text>
        <r>
          <rPr>
            <b/>
            <sz val="9"/>
            <color indexed="81"/>
            <rFont val="Tahoma"/>
            <family val="2"/>
          </rPr>
          <t>Fleiss’ Kappa</t>
        </r>
        <r>
          <rPr>
            <sz val="9"/>
            <color indexed="81"/>
            <rFont val="Tahoma"/>
            <family val="2"/>
          </rPr>
          <t xml:space="preserve"> statistic is a measure of agreement that is analogous to a “correlation coefficient” for discrete data.  
Kappa ranges from -1 to +1:  
A Kappa value of +1 indicates perfect agreement.  
If Kappa = 0, then agreement is the same as would be expected by chance.  
If Kappa = -1, then there is perfect disagreement.  
Interpretation Guidelines:
&gt;= 0.9 very good agreement (green);
0.7 to &lt; 0.9 marginally acceptable, improvement should be considered (yellow);
&lt; 0.7 unacceptable (red).</t>
        </r>
      </text>
    </comment>
    <comment ref="I26" authorId="0">
      <text>
        <r>
          <rPr>
            <b/>
            <sz val="9"/>
            <color indexed="81"/>
            <rFont val="Tahoma"/>
            <family val="2"/>
          </rPr>
          <t xml:space="preserve">Fleiss’ Kappa P-Value: </t>
        </r>
        <r>
          <rPr>
            <sz val="9"/>
            <color indexed="81"/>
            <rFont val="Tahoma"/>
            <family val="2"/>
          </rPr>
          <t xml:space="preserve">H0: Kappa = 0. 
If P-Value &lt; alpha (.05 for specified 95% confidence level), reject H0 and conclude that agreement is not the same as would be expected by chance. 
Significant P-Values are highlighted in red.
</t>
        </r>
      </text>
    </comment>
    <comment ref="J26" authorId="0">
      <text>
        <r>
          <rPr>
            <b/>
            <sz val="9"/>
            <color indexed="81"/>
            <rFont val="Tahoma"/>
            <family val="2"/>
          </rPr>
          <t>Fleiss' Kappa LC</t>
        </r>
        <r>
          <rPr>
            <sz val="9"/>
            <color indexed="81"/>
            <rFont val="Tahoma"/>
            <family val="2"/>
          </rPr>
          <t xml:space="preserve"> (Lower Confidence) limit using a kappa normal approximation.
Interpretation Guidelines:
Kappa lower confidence limit &gt;= 0.9: very good agreement.
Kappa upper confidence limit &lt; 0.7:  the attribute agreement is unacceptable.
Wide confidence intervals indicate that the sample size is inadequate.
</t>
        </r>
      </text>
    </comment>
    <comment ref="K26" authorId="0">
      <text>
        <r>
          <rPr>
            <b/>
            <sz val="9"/>
            <color indexed="81"/>
            <rFont val="Tahoma"/>
            <family val="2"/>
          </rPr>
          <t>Fleiss' Kappa UC</t>
        </r>
        <r>
          <rPr>
            <sz val="9"/>
            <color indexed="81"/>
            <rFont val="Tahoma"/>
            <family val="2"/>
          </rPr>
          <t xml:space="preserve"> (Upper Confidence) limit using a kappa normal approximation.
Interpretation Guidelines:
Kappa lower confidence limit &gt;= 0.9: very good agreement.
Kappa upper confidence limit &lt; 0.7:  the attribute agreement is unacceptable.
Wide confidence intervals indicate that the sample size is inadequate.
</t>
        </r>
      </text>
    </comment>
    <comment ref="B29" authorId="0">
      <text>
        <r>
          <rPr>
            <b/>
            <sz val="9"/>
            <color indexed="81"/>
            <rFont val="Tahoma"/>
            <family val="2"/>
          </rPr>
          <t>All Appraisers vs. Standard Agreement</t>
        </r>
        <r>
          <rPr>
            <sz val="9"/>
            <color indexed="81"/>
            <rFont val="Tahoma"/>
            <family val="2"/>
          </rPr>
          <t xml:space="preserve"> is an assessment of all appraisers’ ratings across trials compared to a known reference standard. This is analogous to Gage R&amp;R Accuracy.</t>
        </r>
      </text>
    </comment>
    <comment ref="C29" authorId="0">
      <text>
        <r>
          <rPr>
            <b/>
            <sz val="9"/>
            <color indexed="81"/>
            <rFont val="Tahoma"/>
            <family val="2"/>
          </rPr>
          <t># Inspected:</t>
        </r>
        <r>
          <rPr>
            <sz val="9"/>
            <color indexed="81"/>
            <rFont val="Tahoma"/>
            <family val="2"/>
          </rPr>
          <t xml:space="preserve"> Number of parts or samples</t>
        </r>
        <r>
          <rPr>
            <b/>
            <sz val="9"/>
            <color indexed="81"/>
            <rFont val="Tahoma"/>
            <family val="2"/>
          </rPr>
          <t>.</t>
        </r>
      </text>
    </comment>
    <comment ref="D29" authorId="0">
      <text>
        <r>
          <rPr>
            <b/>
            <sz val="9"/>
            <color indexed="81"/>
            <rFont val="Tahoma"/>
            <family val="2"/>
          </rPr>
          <t># Matched</t>
        </r>
        <r>
          <rPr>
            <sz val="9"/>
            <color indexed="81"/>
            <rFont val="Tahoma"/>
            <family val="2"/>
          </rPr>
          <t xml:space="preserve">: A match occurs only if all appraisers agree with the standard consistently across all trials.
</t>
        </r>
      </text>
    </comment>
    <comment ref="E29" authorId="0">
      <text>
        <r>
          <rPr>
            <b/>
            <sz val="9"/>
            <color indexed="81"/>
            <rFont val="Tahoma"/>
            <family val="2"/>
          </rPr>
          <t>Percent</t>
        </r>
        <r>
          <rPr>
            <sz val="9"/>
            <color indexed="81"/>
            <rFont val="Tahoma"/>
            <family val="2"/>
          </rPr>
          <t xml:space="preserve"> Agreement = (</t>
        </r>
        <r>
          <rPr>
            <b/>
            <sz val="9"/>
            <color indexed="81"/>
            <rFont val="Tahoma"/>
            <family val="2"/>
          </rPr>
          <t># Matched</t>
        </r>
        <r>
          <rPr>
            <sz val="9"/>
            <color indexed="81"/>
            <rFont val="Tahoma"/>
            <family val="2"/>
          </rPr>
          <t xml:space="preserve"> / </t>
        </r>
        <r>
          <rPr>
            <b/>
            <sz val="9"/>
            <color indexed="81"/>
            <rFont val="Tahoma"/>
            <family val="2"/>
          </rPr>
          <t># Inspected</t>
        </r>
        <r>
          <rPr>
            <sz val="9"/>
            <color indexed="81"/>
            <rFont val="Tahoma"/>
            <family val="2"/>
          </rPr>
          <t>) * 100</t>
        </r>
      </text>
    </comment>
    <comment ref="F29" authorId="0">
      <text>
        <r>
          <rPr>
            <b/>
            <sz val="9"/>
            <color indexed="81"/>
            <rFont val="Tahoma"/>
            <family val="2"/>
          </rPr>
          <t>LC</t>
        </r>
        <r>
          <rPr>
            <sz val="9"/>
            <color indexed="81"/>
            <rFont val="Tahoma"/>
            <family val="2"/>
          </rPr>
          <t xml:space="preserve"> = </t>
        </r>
        <r>
          <rPr>
            <b/>
            <sz val="9"/>
            <color indexed="81"/>
            <rFont val="Tahoma"/>
            <family val="2"/>
          </rPr>
          <t>Percent</t>
        </r>
        <r>
          <rPr>
            <sz val="9"/>
            <color indexed="81"/>
            <rFont val="Tahoma"/>
            <family val="2"/>
          </rPr>
          <t xml:space="preserve"> Lower Confidence Limit.
Confidence intervals (CI) for binomial proportions have an "oscillation" phenomenon where the coverage probability varies with n and p.
</t>
        </r>
        <r>
          <rPr>
            <b/>
            <sz val="9"/>
            <color indexed="81"/>
            <rFont val="Tahoma"/>
            <family val="2"/>
          </rPr>
          <t>Exact</t>
        </r>
        <r>
          <rPr>
            <sz val="9"/>
            <color indexed="81"/>
            <rFont val="Tahoma"/>
            <family val="2"/>
          </rPr>
          <t xml:space="preserve"> is strictly conservative and will guarantee the specified confidence level as a minimum coverage probability, but results in wide intervals.
Wilson </t>
        </r>
        <r>
          <rPr>
            <b/>
            <sz val="9"/>
            <color indexed="81"/>
            <rFont val="Tahoma"/>
            <family val="2"/>
          </rPr>
          <t>Score</t>
        </r>
        <r>
          <rPr>
            <sz val="9"/>
            <color indexed="81"/>
            <rFont val="Tahoma"/>
            <family val="2"/>
          </rPr>
          <t xml:space="preserve"> has a mean coverage probability that matches the specified confidence interval.  Since the intervals are narrower and thereby more powerful, they are recommended for use in attribute MSA studies due to the small sample sizes typically used.
</t>
        </r>
      </text>
    </comment>
    <comment ref="G29" authorId="0">
      <text>
        <r>
          <rPr>
            <b/>
            <sz val="9"/>
            <color indexed="81"/>
            <rFont val="Tahoma"/>
            <family val="2"/>
          </rPr>
          <t>UC</t>
        </r>
        <r>
          <rPr>
            <sz val="9"/>
            <color indexed="81"/>
            <rFont val="Tahoma"/>
            <family val="2"/>
          </rPr>
          <t xml:space="preserve"> = </t>
        </r>
        <r>
          <rPr>
            <b/>
            <sz val="9"/>
            <color indexed="81"/>
            <rFont val="Tahoma"/>
            <family val="2"/>
          </rPr>
          <t>Percent</t>
        </r>
        <r>
          <rPr>
            <sz val="9"/>
            <color indexed="81"/>
            <rFont val="Tahoma"/>
            <family val="2"/>
          </rPr>
          <t xml:space="preserve"> Upper Confidence Limit.
Confidence intervals (CI) for binomial proportions have an "oscillation" phenomenon where the coverage probability varies with n and p.
</t>
        </r>
        <r>
          <rPr>
            <b/>
            <sz val="9"/>
            <color indexed="81"/>
            <rFont val="Tahoma"/>
            <family val="2"/>
          </rPr>
          <t>Exact</t>
        </r>
        <r>
          <rPr>
            <sz val="9"/>
            <color indexed="81"/>
            <rFont val="Tahoma"/>
            <family val="2"/>
          </rPr>
          <t xml:space="preserve"> is strictly conservative and will guarantee the specified confidence level as a minimum coverage probability, but results in wide intervals.
Wilson </t>
        </r>
        <r>
          <rPr>
            <b/>
            <sz val="9"/>
            <color indexed="81"/>
            <rFont val="Tahoma"/>
            <family val="2"/>
          </rPr>
          <t>Score</t>
        </r>
        <r>
          <rPr>
            <sz val="9"/>
            <color indexed="81"/>
            <rFont val="Tahoma"/>
            <family val="2"/>
          </rPr>
          <t xml:space="preserve"> has a mean coverage probability that matches the specified confidence interval.  Since the intervals are narrower and thereby more powerful, they are recommended for use in attribute MSA studies due to the small sample sizes typically used.
</t>
        </r>
      </text>
    </comment>
    <comment ref="H29" authorId="0">
      <text>
        <r>
          <rPr>
            <b/>
            <sz val="9"/>
            <color indexed="81"/>
            <rFont val="Tahoma"/>
            <family val="2"/>
          </rPr>
          <t>Fleiss’ Kappa</t>
        </r>
        <r>
          <rPr>
            <sz val="9"/>
            <color indexed="81"/>
            <rFont val="Tahoma"/>
            <family val="2"/>
          </rPr>
          <t xml:space="preserve"> statistic is a measure of agreement that is analogous to a “correlation coefficient” for discrete data.  
Kappa ranges from -1 to +1:  
A Kappa value of +1 indicates perfect agreement.  
If Kappa = 0, then agreement is the same as would be expected by chance.  
If Kappa = -1, then there is perfect disagreement.  
Interpretation Guidelines:
&gt;= 0.9 very good agreement (green);
0.7 to &lt; 0.9 marginally acceptable, improvement should be considered (yellow);
&lt; 0.7 unacceptable (red).</t>
        </r>
      </text>
    </comment>
    <comment ref="I29" authorId="0">
      <text>
        <r>
          <rPr>
            <b/>
            <sz val="9"/>
            <color indexed="81"/>
            <rFont val="Tahoma"/>
            <family val="2"/>
          </rPr>
          <t xml:space="preserve">Fleiss’ Kappa P-Value: </t>
        </r>
        <r>
          <rPr>
            <sz val="9"/>
            <color indexed="81"/>
            <rFont val="Tahoma"/>
            <family val="2"/>
          </rPr>
          <t xml:space="preserve">H0: Kappa = 0. 
If P-Value &lt; alpha (.05 for specified 95% confidence level), reject H0 and conclude that agreement is not the same as would be expected by chance. 
Significant P-Values are highlighted in red.
</t>
        </r>
      </text>
    </comment>
    <comment ref="J29" authorId="0">
      <text>
        <r>
          <rPr>
            <b/>
            <sz val="9"/>
            <color indexed="81"/>
            <rFont val="Tahoma"/>
            <family val="2"/>
          </rPr>
          <t>Fleiss' Kappa LC</t>
        </r>
        <r>
          <rPr>
            <sz val="9"/>
            <color indexed="81"/>
            <rFont val="Tahoma"/>
            <family val="2"/>
          </rPr>
          <t xml:space="preserve"> (Lower Confidence) limit using a kappa normal approximation.
Interpretation Guidelines:
Kappa lower confidence limit &gt;= 0.9: very good agreement.
Kappa upper confidence limit &lt; 0.7:  the attribute agreement is unacceptable.
Wide confidence intervals indicate that the sample size is inadequate.
</t>
        </r>
      </text>
    </comment>
    <comment ref="K29" authorId="0">
      <text>
        <r>
          <rPr>
            <b/>
            <sz val="9"/>
            <color indexed="81"/>
            <rFont val="Tahoma"/>
            <family val="2"/>
          </rPr>
          <t>Fleiss' Kappa UC</t>
        </r>
        <r>
          <rPr>
            <sz val="9"/>
            <color indexed="81"/>
            <rFont val="Tahoma"/>
            <family val="2"/>
          </rPr>
          <t xml:space="preserve"> (Upper Confidence) limit using a kappa normal approximation.
Interpretation Guidelines:
Kappa lower confidence limit &gt;= 0.9: very good agreement.
Kappa upper confidence limit &lt; 0.7:  the attribute agreement is unacceptable.
Wide confidence intervals indicate that the sample size is inadequate.
</t>
        </r>
      </text>
    </comment>
    <comment ref="B32" authorId="1">
      <text>
        <r>
          <rPr>
            <sz val="9"/>
            <color indexed="81"/>
            <rFont val="Tahoma"/>
            <family val="2"/>
          </rPr>
          <t xml:space="preserve">The </t>
        </r>
        <r>
          <rPr>
            <b/>
            <sz val="9"/>
            <color indexed="81"/>
            <rFont val="Tahoma"/>
            <family val="2"/>
          </rPr>
          <t>Attribute Effectiveness Report</t>
        </r>
        <r>
          <rPr>
            <sz val="9"/>
            <color indexed="81"/>
            <rFont val="Tahoma"/>
            <family val="2"/>
          </rPr>
          <t xml:space="preserve"> is similar to the </t>
        </r>
        <r>
          <rPr>
            <b/>
            <sz val="9"/>
            <color indexed="81"/>
            <rFont val="Tahoma"/>
            <family val="2"/>
          </rPr>
          <t>Attribute Agreement Report</t>
        </r>
        <r>
          <rPr>
            <sz val="9"/>
            <color indexed="81"/>
            <rFont val="Tahoma"/>
            <family val="2"/>
          </rPr>
          <t xml:space="preserve"> above, but treats each trial as an opportunity.  Consistency across trials or appraisers is not considered. This has the benefit of providing a Percent measure that is unaffected by the number of trials or appraisers. Also, the increased sample size for # Inspected results in a reduction of the width of the Percent confidence interval. The Misclassification report shows all errors classified as Type I or Type II. Mixed errors are not relevant here. 
This report requires a known reference standard and includes: </t>
        </r>
        <r>
          <rPr>
            <b/>
            <sz val="9"/>
            <color indexed="81"/>
            <rFont val="Tahoma"/>
            <family val="2"/>
          </rPr>
          <t>Each Appraiser vs. Standard Effectiveness, All Appraisers vs. Standard Effectiveness, Each Appraiser vs. Standard Misclassification, All Appraisers vs. Standard Misclassification, and Effectiveness and Misclassification Summary</t>
        </r>
        <r>
          <rPr>
            <sz val="9"/>
            <color indexed="81"/>
            <rFont val="Tahoma"/>
            <family val="2"/>
          </rPr>
          <t xml:space="preserve">.
</t>
        </r>
      </text>
    </comment>
    <comment ref="B33" authorId="0">
      <text>
        <r>
          <rPr>
            <b/>
            <sz val="9"/>
            <color indexed="81"/>
            <rFont val="Tahoma"/>
            <family val="2"/>
          </rPr>
          <t>Each Appraiser vs. Standard Effectiveness</t>
        </r>
        <r>
          <rPr>
            <sz val="9"/>
            <color indexed="81"/>
            <rFont val="Tahoma"/>
            <family val="2"/>
          </rPr>
          <t xml:space="preserve"> is an assessment of each appraiser’s ratings compared to a known reference standard. This is analogous to Gage R&amp;R Accuracy.
Unlike the </t>
        </r>
        <r>
          <rPr>
            <b/>
            <sz val="9"/>
            <color indexed="81"/>
            <rFont val="Tahoma"/>
            <family val="2"/>
          </rPr>
          <t>Each Appraiser vs. Standard Agreement</t>
        </r>
        <r>
          <rPr>
            <sz val="9"/>
            <color indexed="81"/>
            <rFont val="Tahoma"/>
            <family val="2"/>
          </rPr>
          <t xml:space="preserve"> table above, consistency across trials is not considered here - each trial is considered as an opportunity.  This has the benefit of providing a Percent measure that is unaffected by the number of trials. Also, the increased sample size for # Inspected results in a reduction of the width of the Percent confidence interval.
</t>
        </r>
      </text>
    </comment>
    <comment ref="C33" authorId="0">
      <text>
        <r>
          <rPr>
            <b/>
            <sz val="9"/>
            <color indexed="81"/>
            <rFont val="Tahoma"/>
            <family val="2"/>
          </rPr>
          <t xml:space="preserve"># Inspected </t>
        </r>
        <r>
          <rPr>
            <sz val="9"/>
            <color indexed="81"/>
            <rFont val="Tahoma"/>
            <family val="2"/>
          </rPr>
          <t>= # Parts or Samples * # Trials</t>
        </r>
        <r>
          <rPr>
            <b/>
            <sz val="9"/>
            <color indexed="81"/>
            <rFont val="Tahoma"/>
            <family val="2"/>
          </rPr>
          <t xml:space="preserve"> </t>
        </r>
        <r>
          <rPr>
            <b/>
            <sz val="9"/>
            <color indexed="81"/>
            <rFont val="Tahoma"/>
            <family val="2"/>
          </rPr>
          <t xml:space="preserve">
</t>
        </r>
      </text>
    </comment>
    <comment ref="D33" authorId="0">
      <text>
        <r>
          <rPr>
            <b/>
            <sz val="9"/>
            <color indexed="81"/>
            <rFont val="Tahoma"/>
            <family val="2"/>
          </rPr>
          <t># Matched</t>
        </r>
        <r>
          <rPr>
            <sz val="9"/>
            <color indexed="81"/>
            <rFont val="Tahoma"/>
            <family val="2"/>
          </rPr>
          <t xml:space="preserve">: A match occurs if an appraiser agrees with the standard (consistency across trials is not considered here).  </t>
        </r>
      </text>
    </comment>
    <comment ref="E33" authorId="0">
      <text>
        <r>
          <rPr>
            <b/>
            <sz val="9"/>
            <color indexed="81"/>
            <rFont val="Tahoma"/>
            <family val="2"/>
          </rPr>
          <t>Percent</t>
        </r>
        <r>
          <rPr>
            <sz val="9"/>
            <color indexed="81"/>
            <rFont val="Tahoma"/>
            <family val="2"/>
          </rPr>
          <t xml:space="preserve"> Effectiveness = (</t>
        </r>
        <r>
          <rPr>
            <b/>
            <sz val="9"/>
            <color indexed="81"/>
            <rFont val="Tahoma"/>
            <family val="2"/>
          </rPr>
          <t># Matched</t>
        </r>
        <r>
          <rPr>
            <sz val="9"/>
            <color indexed="81"/>
            <rFont val="Tahoma"/>
            <family val="2"/>
          </rPr>
          <t xml:space="preserve"> / </t>
        </r>
        <r>
          <rPr>
            <b/>
            <sz val="9"/>
            <color indexed="81"/>
            <rFont val="Tahoma"/>
            <family val="2"/>
          </rPr>
          <t># Inspected</t>
        </r>
        <r>
          <rPr>
            <sz val="9"/>
            <color indexed="81"/>
            <rFont val="Tahoma"/>
            <family val="2"/>
          </rPr>
          <t xml:space="preserve">) * 100
Interpretation Guidelines for Percent Effectiveness:
=&gt; 95% very good;
85% to &lt;95% marginal, may be acceptable but improvement should be considered;
&lt; 85% unacceptable.
These guidelines assume an equal number of known good and known bad parts/samples.
If the attribute measurement system needs to be improved, look for unclear or confusing operational definitions, inadequate training, operator distractions or poor lighting. Consider the use of pictures to clearly define a defect.
</t>
        </r>
      </text>
    </comment>
    <comment ref="F33" authorId="0">
      <text>
        <r>
          <rPr>
            <b/>
            <sz val="9"/>
            <color indexed="81"/>
            <rFont val="Tahoma"/>
            <family val="2"/>
          </rPr>
          <t>LC</t>
        </r>
        <r>
          <rPr>
            <sz val="9"/>
            <color indexed="81"/>
            <rFont val="Tahoma"/>
            <family val="2"/>
          </rPr>
          <t xml:space="preserve"> = </t>
        </r>
        <r>
          <rPr>
            <b/>
            <sz val="9"/>
            <color indexed="81"/>
            <rFont val="Tahoma"/>
            <family val="2"/>
          </rPr>
          <t>Percent</t>
        </r>
        <r>
          <rPr>
            <sz val="9"/>
            <color indexed="81"/>
            <rFont val="Tahoma"/>
            <family val="2"/>
          </rPr>
          <t xml:space="preserve"> Lower Confidence Limit.
Confidence intervals (CI) for binomial proportions have an "oscillation" phenomenon where the coverage probability varies with n and p.
</t>
        </r>
        <r>
          <rPr>
            <b/>
            <sz val="9"/>
            <color indexed="81"/>
            <rFont val="Tahoma"/>
            <family val="2"/>
          </rPr>
          <t>Exact</t>
        </r>
        <r>
          <rPr>
            <sz val="9"/>
            <color indexed="81"/>
            <rFont val="Tahoma"/>
            <family val="2"/>
          </rPr>
          <t xml:space="preserve"> is strictly conservative and will guarantee the specified confidence level as a minimum coverage probability, but results in wide intervals.
Wilson </t>
        </r>
        <r>
          <rPr>
            <b/>
            <sz val="9"/>
            <color indexed="81"/>
            <rFont val="Tahoma"/>
            <family val="2"/>
          </rPr>
          <t>Score</t>
        </r>
        <r>
          <rPr>
            <sz val="9"/>
            <color indexed="81"/>
            <rFont val="Tahoma"/>
            <family val="2"/>
          </rPr>
          <t xml:space="preserve"> has a mean coverage probability that matches the specified confidence interval.  Since the intervals are narrower and thereby more powerful, they are recommended for use in attribute MSA studies due to the small sample sizes typically used.
</t>
        </r>
      </text>
    </comment>
    <comment ref="G33" authorId="0">
      <text>
        <r>
          <rPr>
            <b/>
            <sz val="9"/>
            <color indexed="81"/>
            <rFont val="Tahoma"/>
            <family val="2"/>
          </rPr>
          <t>UC</t>
        </r>
        <r>
          <rPr>
            <sz val="9"/>
            <color indexed="81"/>
            <rFont val="Tahoma"/>
            <family val="2"/>
          </rPr>
          <t xml:space="preserve"> = </t>
        </r>
        <r>
          <rPr>
            <b/>
            <sz val="9"/>
            <color indexed="81"/>
            <rFont val="Tahoma"/>
            <family val="2"/>
          </rPr>
          <t>Percent</t>
        </r>
        <r>
          <rPr>
            <sz val="9"/>
            <color indexed="81"/>
            <rFont val="Tahoma"/>
            <family val="2"/>
          </rPr>
          <t xml:space="preserve"> Upper Confidence Limit.
Confidence intervals (CI) for binomial proportions have an "oscillation" phenomenon where the coverage probability varies with n and p.
</t>
        </r>
        <r>
          <rPr>
            <b/>
            <sz val="9"/>
            <color indexed="81"/>
            <rFont val="Tahoma"/>
            <family val="2"/>
          </rPr>
          <t>Exact</t>
        </r>
        <r>
          <rPr>
            <sz val="9"/>
            <color indexed="81"/>
            <rFont val="Tahoma"/>
            <family val="2"/>
          </rPr>
          <t xml:space="preserve"> is strictly conservative and will guarantee the specified confidence level as a minimum coverage probability, but results in wide intervals.
Wilson </t>
        </r>
        <r>
          <rPr>
            <b/>
            <sz val="9"/>
            <color indexed="81"/>
            <rFont val="Tahoma"/>
            <family val="2"/>
          </rPr>
          <t>Score</t>
        </r>
        <r>
          <rPr>
            <sz val="9"/>
            <color indexed="81"/>
            <rFont val="Tahoma"/>
            <family val="2"/>
          </rPr>
          <t xml:space="preserve"> has a mean coverage probability that matches the specified confidence interval.  Since the intervals are narrower and thereby more powerful, they are recommended for use in attribute MSA studies due to the small sample sizes typically used.
</t>
        </r>
      </text>
    </comment>
    <comment ref="H33" authorId="0">
      <text>
        <r>
          <rPr>
            <b/>
            <sz val="9"/>
            <color indexed="81"/>
            <rFont val="Tahoma"/>
            <family val="2"/>
          </rPr>
          <t>Fleiss’ Kappa</t>
        </r>
        <r>
          <rPr>
            <sz val="9"/>
            <color indexed="81"/>
            <rFont val="Tahoma"/>
            <family val="2"/>
          </rPr>
          <t xml:space="preserve"> statistic is a measure of agreement that is analogous to a “correlation coefficient” for discrete data.  
Kappa ranges from -1 to +1:  
A Kappa value of +1 indicates perfect agreement.  
If Kappa = 0, then agreement is the same as would be expected by chance.  
If Kappa = -1, then there is perfect disagreement.  
Interpretation Guidelines:
&gt;= 0.9 very good agreement (green);
0.7 to &lt; 0.9 marginally acceptable, improvement should be considered (yellow);
&lt; 0.7 unacceptable (red).</t>
        </r>
      </text>
    </comment>
    <comment ref="I33" authorId="0">
      <text>
        <r>
          <rPr>
            <b/>
            <sz val="9"/>
            <color indexed="81"/>
            <rFont val="Tahoma"/>
            <family val="2"/>
          </rPr>
          <t xml:space="preserve">Fleiss’ Kappa P-Value: </t>
        </r>
        <r>
          <rPr>
            <sz val="9"/>
            <color indexed="81"/>
            <rFont val="Tahoma"/>
            <family val="2"/>
          </rPr>
          <t xml:space="preserve">H0: Kappa = 0. 
If P-Value &lt; alpha (.05 for specified 95% confidence level), reject H0 and conclude that agreement is not the same as would be expected by chance. 
Significant P-Values are highlighted in red.
</t>
        </r>
      </text>
    </comment>
    <comment ref="J33" authorId="0">
      <text>
        <r>
          <rPr>
            <b/>
            <sz val="9"/>
            <color indexed="81"/>
            <rFont val="Tahoma"/>
            <family val="2"/>
          </rPr>
          <t>Fleiss' Kappa LC</t>
        </r>
        <r>
          <rPr>
            <sz val="9"/>
            <color indexed="81"/>
            <rFont val="Tahoma"/>
            <family val="2"/>
          </rPr>
          <t xml:space="preserve"> (Lower Confidence) limit using a kappa normal approximation.
Interpretation Guidelines:
Kappa lower confidence limit &gt;= 0.9: very good agreement.
Kappa upper confidence limit &lt; 0.7:  the attribute agreement is unacceptable.
Wide confidence intervals indicate that the sample size is inadequate.
</t>
        </r>
      </text>
    </comment>
    <comment ref="K33" authorId="0">
      <text>
        <r>
          <rPr>
            <b/>
            <sz val="9"/>
            <color indexed="81"/>
            <rFont val="Tahoma"/>
            <family val="2"/>
          </rPr>
          <t>Fleiss' Kappa UC</t>
        </r>
        <r>
          <rPr>
            <sz val="9"/>
            <color indexed="81"/>
            <rFont val="Tahoma"/>
            <family val="2"/>
          </rPr>
          <t xml:space="preserve"> (Upper Confidence) limit using a kappa normal approximation.
Interpretation Guidelines:
Kappa lower confidence limit &gt;= 0.9: very good agreement.
Kappa upper confidence limit &lt; 0.7:  the attribute agreement is unacceptable.
Wide confidence intervals indicate that the sample size is inadequate.
</t>
        </r>
      </text>
    </comment>
    <comment ref="B37" authorId="0">
      <text>
        <r>
          <rPr>
            <b/>
            <sz val="9"/>
            <color indexed="81"/>
            <rFont val="Tahoma"/>
            <family val="2"/>
          </rPr>
          <t>All Appraisers vs. Standard Effectiveness</t>
        </r>
        <r>
          <rPr>
            <sz val="9"/>
            <color indexed="81"/>
            <rFont val="Tahoma"/>
            <family val="2"/>
          </rPr>
          <t xml:space="preserve"> is an assessment of all appraisers’ ratings compared to a known reference standard. This is analogous to Gage R&amp;R Accuracy.
Unlike the </t>
        </r>
        <r>
          <rPr>
            <b/>
            <sz val="9"/>
            <color indexed="81"/>
            <rFont val="Tahoma"/>
            <family val="2"/>
          </rPr>
          <t>All Appraiser vs. Standard Agreement</t>
        </r>
        <r>
          <rPr>
            <sz val="9"/>
            <color indexed="81"/>
            <rFont val="Tahoma"/>
            <family val="2"/>
          </rPr>
          <t xml:space="preserve"> table above, consistency across trials and appraisers is not considered here - each trial is considered as an opportunity.  This has the benefit of providing a Percent measure that is unaffected by the number of trials or appraisers. Also, the increased sample size for # Inspected results in a reduction of the width of the Percent confidence interval.</t>
        </r>
      </text>
    </comment>
    <comment ref="C37" authorId="0">
      <text>
        <r>
          <rPr>
            <b/>
            <sz val="9"/>
            <color indexed="81"/>
            <rFont val="Tahoma"/>
            <family val="2"/>
          </rPr>
          <t xml:space="preserve"># Inspected </t>
        </r>
        <r>
          <rPr>
            <sz val="9"/>
            <color indexed="81"/>
            <rFont val="Tahoma"/>
            <family val="2"/>
          </rPr>
          <t>= # Parts or Samples * # Trials</t>
        </r>
        <r>
          <rPr>
            <b/>
            <sz val="9"/>
            <color indexed="81"/>
            <rFont val="Tahoma"/>
            <family val="2"/>
          </rPr>
          <t xml:space="preserve"> *</t>
        </r>
        <r>
          <rPr>
            <sz val="9"/>
            <color indexed="81"/>
            <rFont val="Tahoma"/>
            <family val="2"/>
          </rPr>
          <t xml:space="preserve"> # Appraisers</t>
        </r>
      </text>
    </comment>
    <comment ref="D37" authorId="0">
      <text>
        <r>
          <rPr>
            <b/>
            <sz val="9"/>
            <color indexed="81"/>
            <rFont val="Tahoma"/>
            <family val="2"/>
          </rPr>
          <t># Matched</t>
        </r>
        <r>
          <rPr>
            <sz val="9"/>
            <color indexed="81"/>
            <rFont val="Tahoma"/>
            <family val="2"/>
          </rPr>
          <t xml:space="preserve">: A match occurs if an appraiser agrees with the standard (consistency across trials and appraisers is not considered here).  </t>
        </r>
      </text>
    </comment>
    <comment ref="E37" authorId="0">
      <text>
        <r>
          <rPr>
            <b/>
            <sz val="9"/>
            <color indexed="81"/>
            <rFont val="Tahoma"/>
            <family val="2"/>
          </rPr>
          <t>Percent</t>
        </r>
        <r>
          <rPr>
            <sz val="9"/>
            <color indexed="81"/>
            <rFont val="Tahoma"/>
            <family val="2"/>
          </rPr>
          <t xml:space="preserve"> Effectiveness = (</t>
        </r>
        <r>
          <rPr>
            <b/>
            <sz val="9"/>
            <color indexed="81"/>
            <rFont val="Tahoma"/>
            <family val="2"/>
          </rPr>
          <t># Matched</t>
        </r>
        <r>
          <rPr>
            <sz val="9"/>
            <color indexed="81"/>
            <rFont val="Tahoma"/>
            <family val="2"/>
          </rPr>
          <t xml:space="preserve"> / </t>
        </r>
        <r>
          <rPr>
            <b/>
            <sz val="9"/>
            <color indexed="81"/>
            <rFont val="Tahoma"/>
            <family val="2"/>
          </rPr>
          <t># Inspected</t>
        </r>
        <r>
          <rPr>
            <sz val="9"/>
            <color indexed="81"/>
            <rFont val="Tahoma"/>
            <family val="2"/>
          </rPr>
          <t xml:space="preserve">) * 100
Interpretation Guidelines for Percent Effectiveness:
=&gt; 95% very good;
85% to &lt;95% marginal, may be acceptable but improvement should be considered;
&lt; 85% unacceptable.
These guidelines assume an equal number of known good and known bad parts/samples.
If the attribute measurement system needs to be improved, look for unclear or confusing operational definitions, inadequate training, operator distractions or poor lighting. Consider the use of pictures to clearly define a defect.
</t>
        </r>
      </text>
    </comment>
    <comment ref="F37" authorId="0">
      <text>
        <r>
          <rPr>
            <b/>
            <sz val="9"/>
            <color indexed="81"/>
            <rFont val="Tahoma"/>
            <family val="2"/>
          </rPr>
          <t>LC</t>
        </r>
        <r>
          <rPr>
            <sz val="9"/>
            <color indexed="81"/>
            <rFont val="Tahoma"/>
            <family val="2"/>
          </rPr>
          <t xml:space="preserve"> = </t>
        </r>
        <r>
          <rPr>
            <b/>
            <sz val="9"/>
            <color indexed="81"/>
            <rFont val="Tahoma"/>
            <family val="2"/>
          </rPr>
          <t>Percent</t>
        </r>
        <r>
          <rPr>
            <sz val="9"/>
            <color indexed="81"/>
            <rFont val="Tahoma"/>
            <family val="2"/>
          </rPr>
          <t xml:space="preserve"> Lower Confidence Limit.
Confidence intervals (CI) for binomial proportions have an "oscillation" phenomenon where the coverage probability varies with n and p.
</t>
        </r>
        <r>
          <rPr>
            <b/>
            <sz val="9"/>
            <color indexed="81"/>
            <rFont val="Tahoma"/>
            <family val="2"/>
          </rPr>
          <t>Exact</t>
        </r>
        <r>
          <rPr>
            <sz val="9"/>
            <color indexed="81"/>
            <rFont val="Tahoma"/>
            <family val="2"/>
          </rPr>
          <t xml:space="preserve"> is strictly conservative and will guarantee the specified confidence level as a minimum coverage probability, but results in wide intervals.
Wilson </t>
        </r>
        <r>
          <rPr>
            <b/>
            <sz val="9"/>
            <color indexed="81"/>
            <rFont val="Tahoma"/>
            <family val="2"/>
          </rPr>
          <t>Score</t>
        </r>
        <r>
          <rPr>
            <sz val="9"/>
            <color indexed="81"/>
            <rFont val="Tahoma"/>
            <family val="2"/>
          </rPr>
          <t xml:space="preserve"> has a mean coverage probability that matches the specified confidence interval.  Since the intervals are narrower and thereby more powerful, they are recommended for use in attribute MSA studies due to the small sample sizes typically used.
</t>
        </r>
      </text>
    </comment>
    <comment ref="G37" authorId="0">
      <text>
        <r>
          <rPr>
            <b/>
            <sz val="9"/>
            <color indexed="81"/>
            <rFont val="Tahoma"/>
            <family val="2"/>
          </rPr>
          <t>UC</t>
        </r>
        <r>
          <rPr>
            <sz val="9"/>
            <color indexed="81"/>
            <rFont val="Tahoma"/>
            <family val="2"/>
          </rPr>
          <t xml:space="preserve"> = </t>
        </r>
        <r>
          <rPr>
            <b/>
            <sz val="9"/>
            <color indexed="81"/>
            <rFont val="Tahoma"/>
            <family val="2"/>
          </rPr>
          <t>Percent</t>
        </r>
        <r>
          <rPr>
            <sz val="9"/>
            <color indexed="81"/>
            <rFont val="Tahoma"/>
            <family val="2"/>
          </rPr>
          <t xml:space="preserve"> Upper Confidence Limit.
Confidence intervals (CI) for binomial proportions have an "oscillation" phenomenon where the coverage probability varies with n and p.
</t>
        </r>
        <r>
          <rPr>
            <b/>
            <sz val="9"/>
            <color indexed="81"/>
            <rFont val="Tahoma"/>
            <family val="2"/>
          </rPr>
          <t>Exact</t>
        </r>
        <r>
          <rPr>
            <sz val="9"/>
            <color indexed="81"/>
            <rFont val="Tahoma"/>
            <family val="2"/>
          </rPr>
          <t xml:space="preserve"> is strictly conservative and will guarantee the specified confidence level as a minimum coverage probability, but results in wide intervals.
Wilson </t>
        </r>
        <r>
          <rPr>
            <b/>
            <sz val="9"/>
            <color indexed="81"/>
            <rFont val="Tahoma"/>
            <family val="2"/>
          </rPr>
          <t>Score</t>
        </r>
        <r>
          <rPr>
            <sz val="9"/>
            <color indexed="81"/>
            <rFont val="Tahoma"/>
            <family val="2"/>
          </rPr>
          <t xml:space="preserve"> has a mean coverage probability that matches the specified confidence interval.  Since the intervals are narrower and thereby more powerful, they are recommended for use in attribute MSA studies due to the small sample sizes typically used.
</t>
        </r>
      </text>
    </comment>
    <comment ref="H37" authorId="0">
      <text>
        <r>
          <rPr>
            <b/>
            <sz val="9"/>
            <color indexed="81"/>
            <rFont val="Tahoma"/>
            <family val="2"/>
          </rPr>
          <t>Fleiss’ Kappa</t>
        </r>
        <r>
          <rPr>
            <sz val="9"/>
            <color indexed="81"/>
            <rFont val="Tahoma"/>
            <family val="2"/>
          </rPr>
          <t xml:space="preserve"> statistic is a measure of agreement that is analogous to a “correlation coefficient” for discrete data.  
Kappa ranges from -1 to +1:  
A Kappa value of +1 indicates perfect agreement.  
If Kappa = 0, then agreement is the same as would be expected by chance.  
If Kappa = -1, then there is perfect disagreement.  
Interpretation Guidelines:
&gt;= 0.9 very good agreement (green);
0.7 to &lt; 0.9 marginally acceptable, improvement should be considered (yellow);
&lt; 0.7 unacceptable (red).</t>
        </r>
      </text>
    </comment>
    <comment ref="I37" authorId="0">
      <text>
        <r>
          <rPr>
            <b/>
            <sz val="9"/>
            <color indexed="81"/>
            <rFont val="Tahoma"/>
            <family val="2"/>
          </rPr>
          <t xml:space="preserve">Fleiss’ Kappa P-Value: </t>
        </r>
        <r>
          <rPr>
            <sz val="9"/>
            <color indexed="81"/>
            <rFont val="Tahoma"/>
            <family val="2"/>
          </rPr>
          <t xml:space="preserve">H0: Kappa = 0. 
If P-Value &lt; alpha (.05 for specified 95% confidence level), reject H0 and conclude that agreement is not the same as would be expected by chance. 
Significant P-Values are highlighted in red.
</t>
        </r>
      </text>
    </comment>
    <comment ref="J37" authorId="0">
      <text>
        <r>
          <rPr>
            <b/>
            <sz val="9"/>
            <color indexed="81"/>
            <rFont val="Tahoma"/>
            <family val="2"/>
          </rPr>
          <t>Fleiss' Kappa LC</t>
        </r>
        <r>
          <rPr>
            <sz val="9"/>
            <color indexed="81"/>
            <rFont val="Tahoma"/>
            <family val="2"/>
          </rPr>
          <t xml:space="preserve"> (Lower Confidence) limit using a kappa normal approximation.
Interpretation Guidelines:
Kappa lower confidence limit &gt;= 0.9: very good agreement.
Kappa upper confidence limit &lt; 0.7:  the attribute agreement is unacceptable.
Wide confidence intervals indicate that the sample size is inadequate.
</t>
        </r>
      </text>
    </comment>
    <comment ref="K37" authorId="0">
      <text>
        <r>
          <rPr>
            <b/>
            <sz val="9"/>
            <color indexed="81"/>
            <rFont val="Tahoma"/>
            <family val="2"/>
          </rPr>
          <t>Fleiss' Kappa LC</t>
        </r>
        <r>
          <rPr>
            <sz val="9"/>
            <color indexed="81"/>
            <rFont val="Tahoma"/>
            <family val="2"/>
          </rPr>
          <t xml:space="preserve"> (Lower Confidence) limit using a kappa normal approximation.
Interpretation Guidelines:
Kappa lower confidence limit &gt;= 0.9: very good agreement.
Kappa upper confidence limit &lt; 0.7:  the attribute agreement is unacceptable.
Wide confidence intervals indicate that the sample size is inadequate.
</t>
        </r>
      </text>
    </comment>
    <comment ref="B40" authorId="0">
      <text>
        <r>
          <rPr>
            <b/>
            <sz val="9"/>
            <color indexed="81"/>
            <rFont val="Tahoma"/>
            <family val="2"/>
          </rPr>
          <t>Each Appraiser vs. Standard Misclassification</t>
        </r>
        <r>
          <rPr>
            <sz val="9"/>
            <color indexed="81"/>
            <rFont val="Tahoma"/>
            <family val="2"/>
          </rPr>
          <t xml:space="preserve"> is a breakdown of each appraiser’s rating misclassifications (compared to a known reference standard).
This table is applicable only to binary two-level responses (e.g., 0/1, G/NG, Pass/Fail, True/False, Yes/No). 
Unlike the </t>
        </r>
        <r>
          <rPr>
            <b/>
            <sz val="9"/>
            <color indexed="81"/>
            <rFont val="Tahoma"/>
            <family val="2"/>
          </rPr>
          <t>Each Appraiser vs. Standard Disagreement</t>
        </r>
        <r>
          <rPr>
            <sz val="9"/>
            <color indexed="81"/>
            <rFont val="Tahoma"/>
            <family val="2"/>
          </rPr>
          <t xml:space="preserve"> table above, consistency across trials is not considered here. All errors are classified as Type I or Type II. Mixed errors are not relevant.</t>
        </r>
      </text>
    </comment>
    <comment ref="C40" authorId="0">
      <text>
        <r>
          <rPr>
            <sz val="9"/>
            <color indexed="81"/>
            <rFont val="Tahoma"/>
            <family val="2"/>
          </rPr>
          <t xml:space="preserve">A </t>
        </r>
        <r>
          <rPr>
            <b/>
            <sz val="9"/>
            <color indexed="81"/>
            <rFont val="Tahoma"/>
            <family val="2"/>
          </rPr>
          <t>Type I</t>
        </r>
        <r>
          <rPr>
            <sz val="9"/>
            <color indexed="81"/>
            <rFont val="Tahoma"/>
            <family val="2"/>
          </rPr>
          <t xml:space="preserve"> error occurs when the appraiser assesses a good part/sample as bad (consistency across trials is not considered here).  "Good" is defined by the user in the Attribute MSA analysis dialog.  </t>
        </r>
      </text>
    </comment>
    <comment ref="D40" authorId="0">
      <text>
        <r>
          <rPr>
            <b/>
            <sz val="9"/>
            <color indexed="81"/>
            <rFont val="Tahoma"/>
            <family val="2"/>
          </rPr>
          <t xml:space="preserve"># Inspected = </t>
        </r>
        <r>
          <rPr>
            <sz val="9"/>
            <color indexed="81"/>
            <rFont val="Tahoma"/>
            <family val="2"/>
          </rPr>
          <t xml:space="preserve"># Good Parts or Samples * # Trials </t>
        </r>
      </text>
    </comment>
    <comment ref="E40" authorId="0">
      <text>
        <r>
          <rPr>
            <b/>
            <sz val="9"/>
            <color indexed="81"/>
            <rFont val="Tahoma"/>
            <family val="2"/>
          </rPr>
          <t xml:space="preserve">Type I Error % = </t>
        </r>
        <r>
          <rPr>
            <sz val="9"/>
            <color indexed="81"/>
            <rFont val="Tahoma"/>
            <family val="2"/>
          </rPr>
          <t xml:space="preserve">(Type I Error / # Inspected Good) * 100 </t>
        </r>
      </text>
    </comment>
    <comment ref="F40" authorId="0">
      <text>
        <r>
          <rPr>
            <sz val="9"/>
            <color indexed="81"/>
            <rFont val="Tahoma"/>
            <family val="2"/>
          </rPr>
          <t xml:space="preserve">A </t>
        </r>
        <r>
          <rPr>
            <b/>
            <sz val="9"/>
            <color indexed="81"/>
            <rFont val="Tahoma"/>
            <family val="2"/>
          </rPr>
          <t>Type II</t>
        </r>
        <r>
          <rPr>
            <sz val="9"/>
            <color indexed="81"/>
            <rFont val="Tahoma"/>
            <family val="2"/>
          </rPr>
          <t xml:space="preserve"> error occurs when a bad part/sample is assessed as good.</t>
        </r>
      </text>
    </comment>
    <comment ref="G40" authorId="0">
      <text>
        <r>
          <rPr>
            <b/>
            <sz val="9"/>
            <color indexed="81"/>
            <rFont val="Tahoma"/>
            <family val="2"/>
          </rPr>
          <t xml:space="preserve"># Inspected = </t>
        </r>
        <r>
          <rPr>
            <sz val="9"/>
            <color indexed="81"/>
            <rFont val="Tahoma"/>
            <family val="2"/>
          </rPr>
          <t xml:space="preserve"># Bad Parts or Samples * # Trials </t>
        </r>
      </text>
    </comment>
    <comment ref="H40" authorId="0">
      <text>
        <r>
          <rPr>
            <b/>
            <sz val="9"/>
            <color indexed="81"/>
            <rFont val="Tahoma"/>
            <family val="2"/>
          </rPr>
          <t xml:space="preserve">Type II Error % = </t>
        </r>
        <r>
          <rPr>
            <sz val="9"/>
            <color indexed="81"/>
            <rFont val="Tahoma"/>
            <family val="2"/>
          </rPr>
          <t xml:space="preserve">(Type II Error / # Inspected Bad) * 100 </t>
        </r>
      </text>
    </comment>
    <comment ref="J40" authorId="0">
      <text>
        <r>
          <rPr>
            <b/>
            <sz val="9"/>
            <color indexed="81"/>
            <rFont val="Tahoma"/>
            <family val="2"/>
          </rPr>
          <t xml:space="preserve">Misclassification Legend:
</t>
        </r>
        <r>
          <rPr>
            <sz val="9"/>
            <color indexed="81"/>
            <rFont val="Tahoma"/>
            <family val="2"/>
          </rPr>
          <t xml:space="preserve">A Type I error occurs when the appraiser assesses a good part/sample as bad (consistency across trials is not considered here).  "Good" is defined by the user in the Attribute MSA analysis dialog.  
A Type II error occurs when a bad part/sample is assessed as good.  
Mixed errors are not relevant in the Effectiveness Report.
</t>
        </r>
      </text>
    </comment>
    <comment ref="B44" authorId="0">
      <text>
        <r>
          <rPr>
            <b/>
            <sz val="9"/>
            <color indexed="81"/>
            <rFont val="Tahoma"/>
            <family val="2"/>
          </rPr>
          <t>All Appraisers vs. Standard Misclassification</t>
        </r>
        <r>
          <rPr>
            <sz val="9"/>
            <color indexed="81"/>
            <rFont val="Tahoma"/>
            <family val="2"/>
          </rPr>
          <t xml:space="preserve"> is a breakdown of all appraisers’ rating misclassifications (compared to a known reference standard).
This table is applicable only to binary two-level responses (e.g., 0/1, G/NG, Pass/Fail, True/False, Yes/No). 
Unlike the </t>
        </r>
        <r>
          <rPr>
            <b/>
            <sz val="9"/>
            <color indexed="81"/>
            <rFont val="Tahoma"/>
            <family val="2"/>
          </rPr>
          <t>All Appraisers vs. Standard Disagreement</t>
        </r>
        <r>
          <rPr>
            <sz val="9"/>
            <color indexed="81"/>
            <rFont val="Tahoma"/>
            <family val="2"/>
          </rPr>
          <t xml:space="preserve"> table above, consistency across trials and appraisers is not considered here. All errors are classified as Type I or Type II. Mixed errors are not relevant.</t>
        </r>
      </text>
    </comment>
    <comment ref="C44" authorId="0">
      <text>
        <r>
          <rPr>
            <sz val="9"/>
            <color indexed="81"/>
            <rFont val="Tahoma"/>
            <family val="2"/>
          </rPr>
          <t>Refer to</t>
        </r>
        <r>
          <rPr>
            <b/>
            <sz val="9"/>
            <color indexed="81"/>
            <rFont val="Tahoma"/>
            <family val="2"/>
          </rPr>
          <t xml:space="preserve"> Misclassification Legend </t>
        </r>
        <r>
          <rPr>
            <sz val="9"/>
            <color indexed="81"/>
            <rFont val="Tahoma"/>
            <family val="2"/>
          </rPr>
          <t xml:space="preserve">for definition of </t>
        </r>
        <r>
          <rPr>
            <b/>
            <sz val="9"/>
            <color indexed="81"/>
            <rFont val="Tahoma"/>
            <family val="2"/>
          </rPr>
          <t xml:space="preserve">Type I </t>
        </r>
        <r>
          <rPr>
            <sz val="9"/>
            <color indexed="81"/>
            <rFont val="Tahoma"/>
            <family val="2"/>
          </rPr>
          <t xml:space="preserve">and </t>
        </r>
        <r>
          <rPr>
            <b/>
            <sz val="9"/>
            <color indexed="81"/>
            <rFont val="Tahoma"/>
            <family val="2"/>
          </rPr>
          <t>Type II</t>
        </r>
        <r>
          <rPr>
            <sz val="9"/>
            <color indexed="81"/>
            <rFont val="Tahoma"/>
            <family val="2"/>
          </rPr>
          <t xml:space="preserve"> Errors</t>
        </r>
        <r>
          <rPr>
            <b/>
            <sz val="9"/>
            <color indexed="81"/>
            <rFont val="Tahoma"/>
            <family val="2"/>
          </rPr>
          <t>.</t>
        </r>
      </text>
    </comment>
    <comment ref="D44" authorId="0">
      <text>
        <r>
          <rPr>
            <b/>
            <sz val="9"/>
            <color indexed="81"/>
            <rFont val="Tahoma"/>
            <family val="2"/>
          </rPr>
          <t xml:space="preserve"># Inspected = </t>
        </r>
        <r>
          <rPr>
            <sz val="9"/>
            <color indexed="81"/>
            <rFont val="Tahoma"/>
            <family val="2"/>
          </rPr>
          <t># Good Parts or Samples * # Trials * # Appraisers</t>
        </r>
      </text>
    </comment>
    <comment ref="E44" authorId="0">
      <text>
        <r>
          <rPr>
            <b/>
            <sz val="9"/>
            <color indexed="81"/>
            <rFont val="Tahoma"/>
            <family val="2"/>
          </rPr>
          <t xml:space="preserve">Type I Error % = </t>
        </r>
        <r>
          <rPr>
            <sz val="9"/>
            <color indexed="81"/>
            <rFont val="Tahoma"/>
            <family val="2"/>
          </rPr>
          <t xml:space="preserve">(Type I Error / # Inspected Good) * 100 </t>
        </r>
      </text>
    </comment>
    <comment ref="F44" authorId="0">
      <text>
        <r>
          <rPr>
            <sz val="9"/>
            <color indexed="81"/>
            <rFont val="Tahoma"/>
            <family val="2"/>
          </rPr>
          <t>Refer to</t>
        </r>
        <r>
          <rPr>
            <b/>
            <sz val="9"/>
            <color indexed="81"/>
            <rFont val="Tahoma"/>
            <family val="2"/>
          </rPr>
          <t xml:space="preserve"> Misclassification Legend </t>
        </r>
        <r>
          <rPr>
            <sz val="9"/>
            <color indexed="81"/>
            <rFont val="Tahoma"/>
            <family val="2"/>
          </rPr>
          <t xml:space="preserve">for definition of </t>
        </r>
        <r>
          <rPr>
            <b/>
            <sz val="9"/>
            <color indexed="81"/>
            <rFont val="Tahoma"/>
            <family val="2"/>
          </rPr>
          <t xml:space="preserve">Type I </t>
        </r>
        <r>
          <rPr>
            <sz val="9"/>
            <color indexed="81"/>
            <rFont val="Tahoma"/>
            <family val="2"/>
          </rPr>
          <t xml:space="preserve">and </t>
        </r>
        <r>
          <rPr>
            <b/>
            <sz val="9"/>
            <color indexed="81"/>
            <rFont val="Tahoma"/>
            <family val="2"/>
          </rPr>
          <t>Type II</t>
        </r>
        <r>
          <rPr>
            <sz val="9"/>
            <color indexed="81"/>
            <rFont val="Tahoma"/>
            <family val="2"/>
          </rPr>
          <t xml:space="preserve"> Errors</t>
        </r>
        <r>
          <rPr>
            <b/>
            <sz val="9"/>
            <color indexed="81"/>
            <rFont val="Tahoma"/>
            <family val="2"/>
          </rPr>
          <t>.</t>
        </r>
      </text>
    </comment>
    <comment ref="G44" authorId="0">
      <text>
        <r>
          <rPr>
            <b/>
            <sz val="9"/>
            <color indexed="81"/>
            <rFont val="Tahoma"/>
            <family val="2"/>
          </rPr>
          <t xml:space="preserve"># Inspected = </t>
        </r>
        <r>
          <rPr>
            <sz val="9"/>
            <color indexed="81"/>
            <rFont val="Tahoma"/>
            <family val="2"/>
          </rPr>
          <t># Bad Parts or Samples * # Trials * # Appraisers</t>
        </r>
      </text>
    </comment>
    <comment ref="H44" authorId="0">
      <text>
        <r>
          <rPr>
            <b/>
            <sz val="9"/>
            <color indexed="81"/>
            <rFont val="Tahoma"/>
            <family val="2"/>
          </rPr>
          <t xml:space="preserve">Type II Error % = </t>
        </r>
        <r>
          <rPr>
            <sz val="9"/>
            <color indexed="81"/>
            <rFont val="Tahoma"/>
            <family val="2"/>
          </rPr>
          <t xml:space="preserve">(Type II Error / # Inspected Bad) * 100 </t>
        </r>
      </text>
    </comment>
    <comment ref="B47" authorId="0">
      <text>
        <r>
          <rPr>
            <b/>
            <sz val="9"/>
            <color indexed="81"/>
            <rFont val="Tahoma"/>
            <family val="2"/>
          </rPr>
          <t>Effectiveness and Misclassification Summary</t>
        </r>
        <r>
          <rPr>
            <sz val="9"/>
            <color indexed="81"/>
            <rFont val="Tahoma"/>
            <family val="2"/>
          </rPr>
          <t xml:space="preserve"> is a summary table of all appraisers’ correct rating counts and misclassification counts compared to the known reference standard values.
</t>
        </r>
      </text>
    </comment>
  </commentList>
</comments>
</file>

<file path=xl/sharedStrings.xml><?xml version="1.0" encoding="utf-8"?>
<sst xmlns="http://schemas.openxmlformats.org/spreadsheetml/2006/main" count="139" uniqueCount="52">
  <si>
    <t>Part</t>
  </si>
  <si>
    <t>Appraiser</t>
  </si>
  <si>
    <t>Assessed Result</t>
  </si>
  <si>
    <t>Reference</t>
  </si>
  <si>
    <t>A</t>
  </si>
  <si>
    <t>B</t>
  </si>
  <si>
    <t>MEASUREMENT SYSTEM STUDY FOR BINARY ATTRIBUTE DATA - ANALYSIS REPORT</t>
  </si>
  <si>
    <t>Score</t>
  </si>
  <si>
    <t>Product/Unit Name:</t>
  </si>
  <si>
    <t>Date of Study:</t>
  </si>
  <si>
    <t>Performed By:</t>
  </si>
  <si>
    <t>Notes:</t>
  </si>
  <si>
    <t>Attribute Agreement Report:</t>
  </si>
  <si>
    <t>Within Appraiser Agreement</t>
  </si>
  <si>
    <t># Inspected</t>
  </si>
  <si>
    <t># Matched</t>
  </si>
  <si>
    <t>Percent</t>
  </si>
  <si>
    <t>Fleiss' Kappa</t>
  </si>
  <si>
    <t>Fleiss' Kappa 
P-Value</t>
  </si>
  <si>
    <t>Each Appraiser vs. Standard Agreement</t>
  </si>
  <si>
    <t>Fleiss' 
Kappa</t>
  </si>
  <si>
    <t>Fleiss' Kappa
P-Value</t>
  </si>
  <si>
    <t>Each Appraiser vs. Standard Disagreement</t>
  </si>
  <si>
    <t>Type I Error</t>
  </si>
  <si>
    <t>Type I 
Error %</t>
  </si>
  <si>
    <t>Type II Error</t>
  </si>
  <si>
    <t>Type II
Error %</t>
  </si>
  <si>
    <t>Mixed 
Error</t>
  </si>
  <si>
    <t>Mixed 
Error %</t>
  </si>
  <si>
    <t>Disagreement Legend</t>
  </si>
  <si>
    <t>Between Appraiser Agreement</t>
  </si>
  <si>
    <t>Attribute Effectiveness Report:</t>
  </si>
  <si>
    <t>Error Type</t>
  </si>
  <si>
    <t>Assessment</t>
  </si>
  <si>
    <t>True Standard</t>
  </si>
  <si>
    <t>Each Appraiser vs. Standard Effectiveness</t>
  </si>
  <si>
    <t>All Appraisers vs. Standard Effectiveness</t>
  </si>
  <si>
    <t>Each Appraiser vs. Standard Misclassification</t>
  </si>
  <si>
    <t>Misclassification Legend</t>
  </si>
  <si>
    <t>All Appraisers vs. Standard Misclassification</t>
  </si>
  <si>
    <t>Effectiveness and Misclassification Summary</t>
  </si>
  <si>
    <t>Type I:</t>
  </si>
  <si>
    <t>Type II:</t>
  </si>
  <si>
    <t>All Appraisers vs. Standard Agreement</t>
  </si>
  <si>
    <t>Mixed:</t>
  </si>
  <si>
    <t>Assessments across trials are not identical</t>
  </si>
  <si>
    <t>Attribute MSA Data:</t>
  </si>
  <si>
    <t>A 1</t>
  </si>
  <si>
    <t>A 2</t>
  </si>
  <si>
    <t>B 1</t>
  </si>
  <si>
    <t>B 2</t>
  </si>
  <si>
    <t>95.0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</si>
</sst>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0000000000000000000;0000000000000000000000000000000000000000000000000000000000000000000000000000000000"/>
  </numFmts>
  <fonts count="26"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0"/>
      <name val="Arial"/>
    </font>
    <font>
      <sz val="10"/>
      <color theme="0"/>
      <name val="Arial"/>
      <family val="2"/>
    </font>
    <font>
      <b/>
      <sz val="10"/>
      <color indexed="8"/>
      <name val="Arial"/>
      <family val="2"/>
    </font>
    <font>
      <b/>
      <sz val="8"/>
      <color theme="0"/>
      <name val="Arial"/>
      <family val="2"/>
    </font>
    <font>
      <b/>
      <sz val="8"/>
      <color indexed="8"/>
      <name val="Arial"/>
      <family val="2"/>
    </font>
    <font>
      <b/>
      <sz val="8"/>
      <name val="Arial"/>
      <family val="2"/>
    </font>
    <font>
      <sz val="10"/>
      <name val="Geneva"/>
      <family val="2"/>
    </font>
    <font>
      <b/>
      <sz val="10"/>
      <name val="Arial"/>
      <family val="2"/>
    </font>
    <font>
      <sz val="8"/>
      <name val="Arial"/>
      <family val="2"/>
    </font>
    <font>
      <b/>
      <sz val="12"/>
      <name val="Arial"/>
      <family val="2"/>
    </font>
    <font>
      <b/>
      <sz val="9"/>
      <color indexed="81"/>
      <name val="Tahoma"/>
      <family val="2"/>
    </font>
    <font>
      <sz val="9"/>
      <color indexed="81"/>
      <name val="Tahoma"/>
      <family val="2"/>
    </font>
    <font>
      <sz val="11"/>
      <color indexed="8"/>
      <name val="Calibri"/>
      <family val="2"/>
    </font>
    <font>
      <sz val="11"/>
      <color indexed="9"/>
      <name val="Calibri"/>
      <family val="2"/>
    </font>
    <font>
      <b/>
      <sz val="11"/>
      <color indexed="8"/>
      <name val="Calibri"/>
      <family val="2"/>
    </font>
    <font>
      <b/>
      <sz val="18"/>
      <color indexed="56"/>
      <name val="Cambria"/>
      <family val="2"/>
    </font>
    <font>
      <b/>
      <sz val="8"/>
      <color indexed="10"/>
      <name val="Arial"/>
    </font>
    <font>
      <sz val="8"/>
      <color indexed="8"/>
      <name val="Arial"/>
      <family val="2"/>
    </font>
    <font>
      <b/>
      <sz val="8"/>
      <color rgb="FFFF0000"/>
      <name val="Arial"/>
    </font>
    <font>
      <sz val="8"/>
      <color theme="1"/>
      <name val="Arial"/>
    </font>
    <font>
      <sz val="8"/>
      <color theme="0"/>
      <name val="Arial"/>
    </font>
    <font>
      <b/>
      <sz val="8"/>
      <color theme="1"/>
      <name val="Arial"/>
    </font>
  </fonts>
  <fills count="2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45"/>
        <bgColor indexed="45"/>
      </patternFill>
    </fill>
    <fill>
      <patternFill patternType="solid">
        <fgColor indexed="29"/>
        <bgColor indexed="29"/>
      </patternFill>
    </fill>
    <fill>
      <patternFill patternType="solid">
        <fgColor indexed="42"/>
        <bgColor indexed="42"/>
      </patternFill>
    </fill>
    <fill>
      <patternFill patternType="solid">
        <fgColor indexed="11"/>
        <bgColor indexed="11"/>
      </patternFill>
    </fill>
    <fill>
      <patternFill patternType="solid">
        <fgColor indexed="46"/>
        <bgColor indexed="46"/>
      </patternFill>
    </fill>
    <fill>
      <patternFill patternType="solid">
        <fgColor indexed="36"/>
        <bgColor indexed="36"/>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9"/>
        <bgColor indexed="64"/>
      </patternFill>
    </fill>
    <fill>
      <patternFill patternType="solid">
        <fgColor rgb="FFFA0000"/>
        <bgColor indexed="64"/>
      </patternFill>
    </fill>
    <fill>
      <patternFill patternType="solid">
        <fgColor rgb="FFFFFF00"/>
        <bgColor indexed="64"/>
      </patternFill>
    </fill>
    <fill>
      <patternFill patternType="solid">
        <fgColor rgb="FF00B050"/>
        <bgColor indexed="64"/>
      </patternFill>
    </fill>
    <fill>
      <patternFill patternType="solid">
        <fgColor indexed="22"/>
        <bgColor indexed="64"/>
      </patternFill>
    </fill>
  </fills>
  <borders count="52">
    <border>
      <left/>
      <right/>
      <top/>
      <bottom/>
      <diagonal/>
    </border>
    <border>
      <left style="medium">
        <color auto="1"/>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style="medium">
        <color auto="1"/>
      </right>
      <top/>
      <bottom style="thin">
        <color auto="1"/>
      </bottom>
      <diagonal/>
    </border>
  </borders>
  <cellStyleXfs count="7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0" fontId="4" fillId="0" borderId="0"/>
    <xf numFmtId="0" fontId="10" fillId="0" borderId="0"/>
    <xf numFmtId="0" fontId="4" fillId="0" borderId="0"/>
    <xf numFmtId="0" fontId="16" fillId="4" borderId="0" applyNumberFormat="0" applyBorder="0" applyAlignment="0" applyProtection="0"/>
    <xf numFmtId="0" fontId="16" fillId="5" borderId="0" applyNumberFormat="0" applyBorder="0" applyAlignment="0" applyProtection="0"/>
    <xf numFmtId="0" fontId="17"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7"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7"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6" fillId="13" borderId="0" applyNumberFormat="0" applyBorder="0" applyAlignment="0" applyProtection="0"/>
    <xf numFmtId="0" fontId="16" fillId="5" borderId="0" applyNumberFormat="0" applyBorder="0" applyAlignment="0" applyProtection="0"/>
    <xf numFmtId="0" fontId="17"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2" fillId="0" borderId="0" applyNumberFormat="0" applyAlignment="0"/>
    <xf numFmtId="0" fontId="12" fillId="0" borderId="0" applyNumberFormat="0" applyAlignment="0"/>
    <xf numFmtId="0" fontId="12" fillId="0" borderId="0" applyNumberFormat="0" applyAlignment="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38" fontId="12" fillId="21" borderId="0" applyNumberFormat="0" applyBorder="0" applyAlignment="0" applyProtection="0"/>
    <xf numFmtId="38" fontId="12" fillId="21" borderId="0" applyNumberFormat="0" applyBorder="0" applyAlignment="0" applyProtection="0"/>
    <xf numFmtId="38" fontId="12" fillId="21" borderId="0" applyNumberFormat="0" applyBorder="0" applyAlignment="0" applyProtection="0"/>
    <xf numFmtId="0" fontId="13" fillId="0" borderId="20" applyNumberFormat="0" applyAlignment="0" applyProtection="0">
      <alignment horizontal="left" vertical="center"/>
    </xf>
    <xf numFmtId="0" fontId="13" fillId="0" borderId="7">
      <alignment horizontal="left" vertical="center"/>
    </xf>
    <xf numFmtId="10" fontId="12" fillId="21" borderId="42" applyNumberFormat="0" applyBorder="0" applyAlignment="0" applyProtection="0"/>
    <xf numFmtId="10" fontId="12" fillId="21" borderId="42" applyNumberFormat="0" applyBorder="0" applyAlignment="0" applyProtection="0"/>
    <xf numFmtId="10" fontId="12" fillId="21" borderId="42" applyNumberFormat="0" applyBorder="0" applyAlignment="0" applyProtection="0"/>
    <xf numFmtId="165" fontId="4" fillId="0" borderId="0"/>
    <xf numFmtId="165"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10"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0" fontId="19"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70">
    <xf numFmtId="0" fontId="0" fillId="0" borderId="0" xfId="0"/>
    <xf numFmtId="0" fontId="1" fillId="0" borderId="0" xfId="0" applyFont="1"/>
    <xf numFmtId="0" fontId="4" fillId="0" borderId="0" xfId="5"/>
    <xf numFmtId="0" fontId="5" fillId="0" borderId="0" xfId="5" applyFont="1"/>
    <xf numFmtId="0" fontId="6" fillId="0" borderId="0" xfId="6" applyFont="1"/>
    <xf numFmtId="0" fontId="4" fillId="0" borderId="0" xfId="6"/>
    <xf numFmtId="0" fontId="5" fillId="0" borderId="0" xfId="6" applyFont="1"/>
    <xf numFmtId="0" fontId="5" fillId="0" borderId="0" xfId="5" applyFont="1" applyFill="1" applyBorder="1"/>
    <xf numFmtId="0" fontId="4" fillId="0" borderId="0" xfId="5" applyFill="1" applyBorder="1"/>
    <xf numFmtId="0" fontId="7" fillId="0" borderId="0" xfId="6" applyFont="1" applyFill="1" applyBorder="1" applyAlignment="1">
      <alignment horizontal="center"/>
    </xf>
    <xf numFmtId="0" fontId="8" fillId="0" borderId="0" xfId="6" applyFont="1" applyFill="1" applyBorder="1" applyAlignment="1">
      <alignment horizontal="center"/>
    </xf>
    <xf numFmtId="0" fontId="9" fillId="0" borderId="0" xfId="6" applyFont="1" applyFill="1" applyBorder="1" applyAlignment="1">
      <alignment horizontal="center"/>
    </xf>
    <xf numFmtId="0" fontId="11" fillId="0" borderId="1" xfId="7" applyNumberFormat="1" applyFont="1" applyBorder="1" applyAlignment="1" applyProtection="1">
      <alignment horizontal="right"/>
      <protection locked="0"/>
    </xf>
    <xf numFmtId="0" fontId="4" fillId="0" borderId="2" xfId="6" applyBorder="1" applyAlignment="1" applyProtection="1">
      <alignment horizontal="left"/>
      <protection locked="0"/>
    </xf>
    <xf numFmtId="0" fontId="4" fillId="0" borderId="3" xfId="6" applyBorder="1" applyAlignment="1" applyProtection="1">
      <alignment horizontal="left"/>
      <protection locked="0"/>
    </xf>
    <xf numFmtId="0" fontId="4" fillId="0" borderId="4" xfId="6" applyBorder="1" applyAlignment="1" applyProtection="1">
      <alignment horizontal="left"/>
      <protection locked="0"/>
    </xf>
    <xf numFmtId="0" fontId="7" fillId="0" borderId="0" xfId="5" applyFont="1" applyFill="1" applyBorder="1" applyAlignment="1">
      <alignment horizontal="center"/>
    </xf>
    <xf numFmtId="0" fontId="12" fillId="0" borderId="0" xfId="6" applyFont="1" applyFill="1" applyBorder="1" applyAlignment="1">
      <alignment horizontal="center"/>
    </xf>
    <xf numFmtId="2" fontId="12" fillId="0" borderId="0" xfId="6" applyNumberFormat="1" applyFont="1" applyFill="1" applyBorder="1" applyAlignment="1">
      <alignment horizontal="center"/>
    </xf>
    <xf numFmtId="0" fontId="11" fillId="0" borderId="5" xfId="7" applyNumberFormat="1" applyFont="1" applyBorder="1" applyAlignment="1" applyProtection="1">
      <alignment horizontal="right"/>
      <protection locked="0"/>
    </xf>
    <xf numFmtId="0" fontId="4" fillId="0" borderId="6" xfId="6" applyBorder="1" applyAlignment="1" applyProtection="1">
      <alignment horizontal="left"/>
      <protection locked="0"/>
    </xf>
    <xf numFmtId="0" fontId="4" fillId="0" borderId="7" xfId="6" applyBorder="1" applyAlignment="1" applyProtection="1">
      <alignment horizontal="left"/>
      <protection locked="0"/>
    </xf>
    <xf numFmtId="0" fontId="4" fillId="0" borderId="8" xfId="6" applyBorder="1" applyAlignment="1" applyProtection="1">
      <alignment horizontal="left"/>
      <protection locked="0"/>
    </xf>
    <xf numFmtId="0" fontId="9" fillId="0" borderId="0" xfId="5" applyFont="1" applyFill="1" applyBorder="1" applyAlignment="1">
      <alignment horizontal="center"/>
    </xf>
    <xf numFmtId="0" fontId="11" fillId="0" borderId="9" xfId="8" applyFont="1" applyBorder="1" applyAlignment="1" applyProtection="1">
      <alignment horizontal="right"/>
      <protection locked="0"/>
    </xf>
    <xf numFmtId="0" fontId="4" fillId="0" borderId="10" xfId="6" applyBorder="1" applyAlignment="1" applyProtection="1">
      <alignment horizontal="left"/>
      <protection locked="0"/>
    </xf>
    <xf numFmtId="0" fontId="4" fillId="0" borderId="11" xfId="6" applyBorder="1" applyAlignment="1" applyProtection="1">
      <alignment horizontal="left"/>
      <protection locked="0"/>
    </xf>
    <xf numFmtId="0" fontId="4" fillId="0" borderId="12" xfId="6" applyBorder="1" applyAlignment="1" applyProtection="1">
      <alignment horizontal="left"/>
      <protection locked="0"/>
    </xf>
    <xf numFmtId="0" fontId="11" fillId="0" borderId="0" xfId="5" applyFont="1" applyAlignment="1">
      <alignment horizontal="center"/>
    </xf>
    <xf numFmtId="2" fontId="12" fillId="0" borderId="0" xfId="6" applyNumberFormat="1" applyFont="1" applyBorder="1" applyAlignment="1">
      <alignment horizontal="center"/>
    </xf>
    <xf numFmtId="0" fontId="9" fillId="0" borderId="0" xfId="5" applyFont="1" applyAlignment="1">
      <alignment horizontal="center"/>
    </xf>
    <xf numFmtId="0" fontId="12" fillId="0" borderId="0" xfId="5" applyFont="1"/>
    <xf numFmtId="0" fontId="9" fillId="0" borderId="22" xfId="6" applyFont="1" applyBorder="1" applyAlignment="1">
      <alignment horizontal="center" vertical="center" wrapText="1"/>
    </xf>
    <xf numFmtId="0" fontId="9" fillId="0" borderId="23" xfId="6" applyFont="1" applyBorder="1" applyAlignment="1">
      <alignment horizontal="center" vertical="center"/>
    </xf>
    <xf numFmtId="2" fontId="12" fillId="0" borderId="0" xfId="5" applyNumberFormat="1" applyFont="1" applyBorder="1" applyAlignment="1">
      <alignment horizontal="center"/>
    </xf>
    <xf numFmtId="0" fontId="12" fillId="0" borderId="0" xfId="6" applyNumberFormat="1" applyFont="1" applyBorder="1" applyAlignment="1">
      <alignment horizontal="center"/>
    </xf>
    <xf numFmtId="0" fontId="12" fillId="0" borderId="29" xfId="6" applyFont="1" applyBorder="1" applyAlignment="1">
      <alignment horizontal="center" vertical="center"/>
    </xf>
    <xf numFmtId="0" fontId="12" fillId="0" borderId="30" xfId="6" applyFont="1" applyBorder="1" applyAlignment="1">
      <alignment horizontal="center" vertical="center"/>
    </xf>
    <xf numFmtId="0" fontId="4" fillId="0" borderId="0" xfId="5" applyFont="1"/>
    <xf numFmtId="0" fontId="9" fillId="0" borderId="27" xfId="6" applyFont="1" applyBorder="1" applyAlignment="1">
      <alignment horizontal="center" vertical="center" wrapText="1"/>
    </xf>
    <xf numFmtId="0" fontId="12" fillId="0" borderId="35" xfId="6" applyFont="1" applyBorder="1" applyAlignment="1">
      <alignment horizontal="center" vertical="center"/>
    </xf>
    <xf numFmtId="0" fontId="12" fillId="0" borderId="36" xfId="6" applyFont="1" applyBorder="1" applyAlignment="1">
      <alignment horizontal="center" vertical="center"/>
    </xf>
    <xf numFmtId="0" fontId="12" fillId="0" borderId="0" xfId="6" applyFont="1" applyBorder="1" applyAlignment="1">
      <alignment horizontal="center"/>
    </xf>
    <xf numFmtId="0" fontId="9" fillId="0" borderId="0" xfId="5" applyFont="1" applyBorder="1" applyAlignment="1">
      <alignment horizontal="center"/>
    </xf>
    <xf numFmtId="0" fontId="12" fillId="0" borderId="0" xfId="6" applyNumberFormat="1" applyFont="1" applyFill="1" applyBorder="1" applyAlignment="1">
      <alignment horizontal="center"/>
    </xf>
    <xf numFmtId="0" fontId="4" fillId="0" borderId="0" xfId="5" applyBorder="1"/>
    <xf numFmtId="0" fontId="12" fillId="0" borderId="0" xfId="5" applyFont="1" applyFill="1" applyBorder="1" applyAlignment="1">
      <alignment horizontal="center"/>
    </xf>
    <xf numFmtId="0" fontId="8" fillId="2" borderId="22" xfId="6" applyFont="1" applyFill="1" applyBorder="1" applyAlignment="1">
      <alignment horizontal="center" vertical="center"/>
    </xf>
    <xf numFmtId="0" fontId="8" fillId="2" borderId="23" xfId="6" applyFont="1" applyFill="1" applyBorder="1" applyAlignment="1">
      <alignment horizontal="center" vertical="center"/>
    </xf>
    <xf numFmtId="0" fontId="9" fillId="2" borderId="24" xfId="6" applyFont="1" applyFill="1" applyBorder="1" applyAlignment="1">
      <alignment horizontal="center" vertical="center"/>
    </xf>
    <xf numFmtId="0" fontId="9" fillId="2" borderId="25" xfId="6" applyFont="1" applyFill="1" applyBorder="1" applyAlignment="1">
      <alignment horizontal="center" vertical="center" wrapText="1"/>
    </xf>
    <xf numFmtId="0" fontId="9" fillId="2" borderId="27" xfId="6" applyFont="1" applyFill="1" applyBorder="1" applyAlignment="1">
      <alignment horizontal="center" vertical="center" wrapText="1"/>
    </xf>
    <xf numFmtId="164" fontId="9" fillId="2" borderId="23" xfId="6" applyNumberFormat="1" applyFont="1" applyFill="1" applyBorder="1" applyAlignment="1">
      <alignment horizontal="center" vertical="center" wrapText="1"/>
    </xf>
    <xf numFmtId="0" fontId="9" fillId="2" borderId="24" xfId="6" applyFont="1" applyFill="1" applyBorder="1" applyAlignment="1">
      <alignment horizontal="center" vertical="center" wrapText="1"/>
    </xf>
    <xf numFmtId="0" fontId="12" fillId="0" borderId="33" xfId="5" applyFont="1" applyBorder="1" applyAlignment="1">
      <alignment horizontal="center" vertical="center"/>
    </xf>
    <xf numFmtId="0" fontId="12" fillId="0" borderId="34" xfId="5" applyFont="1" applyBorder="1" applyAlignment="1">
      <alignment horizontal="center" vertical="center"/>
    </xf>
    <xf numFmtId="2" fontId="12" fillId="0" borderId="34" xfId="5" applyNumberFormat="1" applyFont="1" applyBorder="1" applyAlignment="1">
      <alignment horizontal="center" vertical="center"/>
    </xf>
    <xf numFmtId="2" fontId="12" fillId="0" borderId="43" xfId="5" applyNumberFormat="1" applyFont="1" applyBorder="1" applyAlignment="1">
      <alignment horizontal="center" vertical="center"/>
    </xf>
    <xf numFmtId="2" fontId="12" fillId="0" borderId="30" xfId="5" applyNumberFormat="1" applyFont="1" applyBorder="1" applyAlignment="1">
      <alignment horizontal="center" vertical="center"/>
    </xf>
    <xf numFmtId="164" fontId="12" fillId="22" borderId="33" xfId="5" applyNumberFormat="1" applyFont="1" applyFill="1" applyBorder="1" applyAlignment="1">
      <alignment horizontal="center" vertical="center"/>
    </xf>
    <xf numFmtId="164" fontId="20" fillId="0" borderId="34" xfId="5" applyNumberFormat="1" applyFont="1" applyBorder="1" applyAlignment="1">
      <alignment horizontal="center" vertical="center"/>
    </xf>
    <xf numFmtId="164" fontId="12" fillId="0" borderId="34" xfId="5" applyNumberFormat="1" applyFont="1" applyBorder="1" applyAlignment="1">
      <alignment horizontal="center" vertical="center"/>
    </xf>
    <xf numFmtId="164" fontId="12" fillId="0" borderId="30" xfId="5" applyNumberFormat="1" applyFont="1" applyBorder="1" applyAlignment="1">
      <alignment horizontal="center" vertical="center"/>
    </xf>
    <xf numFmtId="0" fontId="12" fillId="0" borderId="0" xfId="5" applyFont="1" applyAlignment="1">
      <alignment horizontal="center" vertical="center"/>
    </xf>
    <xf numFmtId="0" fontId="12" fillId="0" borderId="37" xfId="5" applyFont="1" applyBorder="1" applyAlignment="1">
      <alignment horizontal="center" vertical="center"/>
    </xf>
    <xf numFmtId="0" fontId="12" fillId="0" borderId="38" xfId="5" applyFont="1" applyBorder="1" applyAlignment="1">
      <alignment horizontal="center" vertical="center"/>
    </xf>
    <xf numFmtId="2" fontId="12" fillId="0" borderId="38" xfId="5" applyNumberFormat="1" applyFont="1" applyBorder="1" applyAlignment="1">
      <alignment horizontal="center" vertical="center"/>
    </xf>
    <xf numFmtId="2" fontId="12" fillId="0" borderId="44" xfId="5" applyNumberFormat="1" applyFont="1" applyBorder="1" applyAlignment="1">
      <alignment horizontal="center" vertical="center"/>
    </xf>
    <xf numFmtId="2" fontId="12" fillId="0" borderId="36" xfId="5" applyNumberFormat="1" applyFont="1" applyBorder="1" applyAlignment="1">
      <alignment horizontal="center" vertical="center"/>
    </xf>
    <xf numFmtId="164" fontId="12" fillId="23" borderId="37" xfId="5" applyNumberFormat="1" applyFont="1" applyFill="1" applyBorder="1" applyAlignment="1">
      <alignment horizontal="center" vertical="center"/>
    </xf>
    <xf numFmtId="164" fontId="20" fillId="0" borderId="38" xfId="5" applyNumberFormat="1" applyFont="1" applyBorder="1" applyAlignment="1">
      <alignment horizontal="center" vertical="center"/>
    </xf>
    <xf numFmtId="164" fontId="12" fillId="0" borderId="38" xfId="5" applyNumberFormat="1" applyFont="1" applyBorder="1" applyAlignment="1">
      <alignment horizontal="center" vertical="center"/>
    </xf>
    <xf numFmtId="164" fontId="12" fillId="0" borderId="36" xfId="5" applyNumberFormat="1" applyFont="1" applyBorder="1" applyAlignment="1">
      <alignment horizontal="center" vertical="center"/>
    </xf>
    <xf numFmtId="0" fontId="9" fillId="0" borderId="0" xfId="5" applyFont="1" applyAlignment="1">
      <alignment horizontal="center" vertical="center"/>
    </xf>
    <xf numFmtId="0" fontId="9" fillId="2" borderId="22" xfId="6" applyFont="1" applyFill="1" applyBorder="1" applyAlignment="1">
      <alignment horizontal="center" vertical="center"/>
    </xf>
    <xf numFmtId="164" fontId="12" fillId="22" borderId="37" xfId="5" applyNumberFormat="1" applyFont="1" applyFill="1" applyBorder="1" applyAlignment="1">
      <alignment horizontal="center" vertical="center"/>
    </xf>
    <xf numFmtId="164" fontId="21" fillId="0" borderId="38" xfId="5" applyNumberFormat="1" applyFont="1" applyBorder="1" applyAlignment="1">
      <alignment horizontal="center" vertical="center"/>
    </xf>
    <xf numFmtId="0" fontId="9" fillId="2" borderId="23" xfId="6" applyFont="1" applyFill="1" applyBorder="1" applyAlignment="1">
      <alignment horizontal="center" vertical="center" wrapText="1"/>
    </xf>
    <xf numFmtId="0" fontId="9" fillId="0" borderId="28" xfId="5" applyFont="1" applyBorder="1" applyAlignment="1">
      <alignment horizontal="center" vertical="center"/>
    </xf>
    <xf numFmtId="0" fontId="9" fillId="0" borderId="2" xfId="6" applyFont="1" applyFill="1" applyBorder="1" applyAlignment="1">
      <alignment horizontal="center" vertical="center"/>
    </xf>
    <xf numFmtId="0" fontId="9" fillId="0" borderId="6" xfId="6" applyFont="1" applyBorder="1" applyAlignment="1">
      <alignment horizontal="center" vertical="center"/>
    </xf>
    <xf numFmtId="0" fontId="9" fillId="0" borderId="39" xfId="6" applyFont="1" applyBorder="1" applyAlignment="1">
      <alignment horizontal="center" vertical="center"/>
    </xf>
    <xf numFmtId="0" fontId="12" fillId="0" borderId="40" xfId="6" applyFont="1" applyBorder="1" applyAlignment="1">
      <alignment horizontal="center" vertical="center"/>
    </xf>
    <xf numFmtId="0" fontId="12" fillId="0" borderId="41" xfId="6" applyFont="1" applyBorder="1" applyAlignment="1">
      <alignment horizontal="center" vertical="center"/>
    </xf>
    <xf numFmtId="0" fontId="9" fillId="2" borderId="23" xfId="6" applyFont="1" applyFill="1" applyBorder="1" applyAlignment="1">
      <alignment horizontal="center" vertical="center"/>
    </xf>
    <xf numFmtId="164" fontId="9" fillId="2" borderId="26" xfId="6" applyNumberFormat="1" applyFont="1" applyFill="1" applyBorder="1" applyAlignment="1">
      <alignment horizontal="center" vertical="center" wrapText="1"/>
    </xf>
    <xf numFmtId="0" fontId="9" fillId="2" borderId="13" xfId="6" applyFont="1" applyFill="1" applyBorder="1" applyAlignment="1">
      <alignment horizontal="center" vertical="center"/>
    </xf>
    <xf numFmtId="0" fontId="12" fillId="0" borderId="18" xfId="6" applyFont="1" applyBorder="1" applyAlignment="1">
      <alignment horizontal="center" vertical="center"/>
    </xf>
    <xf numFmtId="0" fontId="12" fillId="0" borderId="15" xfId="6" applyFont="1" applyBorder="1" applyAlignment="1">
      <alignment horizontal="center" vertical="center"/>
    </xf>
    <xf numFmtId="2" fontId="12" fillId="0" borderId="15" xfId="6" applyNumberFormat="1" applyFont="1" applyBorder="1" applyAlignment="1">
      <alignment horizontal="center" vertical="center"/>
    </xf>
    <xf numFmtId="2" fontId="12" fillId="0" borderId="16" xfId="6" applyNumberFormat="1" applyFont="1" applyBorder="1" applyAlignment="1">
      <alignment horizontal="center" vertical="center"/>
    </xf>
    <xf numFmtId="164" fontId="12" fillId="22" borderId="14" xfId="5" applyNumberFormat="1" applyFont="1" applyFill="1" applyBorder="1" applyAlignment="1">
      <alignment horizontal="center" vertical="center"/>
    </xf>
    <xf numFmtId="164" fontId="20" fillId="0" borderId="15" xfId="5" applyNumberFormat="1" applyFont="1" applyBorder="1" applyAlignment="1">
      <alignment horizontal="center" vertical="center"/>
    </xf>
    <xf numFmtId="164" fontId="12" fillId="0" borderId="15" xfId="5" applyNumberFormat="1" applyFont="1" applyBorder="1" applyAlignment="1">
      <alignment horizontal="center" vertical="center"/>
    </xf>
    <xf numFmtId="164" fontId="12" fillId="0" borderId="17" xfId="6" applyNumberFormat="1" applyFont="1" applyBorder="1" applyAlignment="1">
      <alignment horizontal="center" vertical="center"/>
    </xf>
    <xf numFmtId="0" fontId="9" fillId="2" borderId="18" xfId="6" applyFont="1" applyFill="1" applyBorder="1" applyAlignment="1">
      <alignment horizontal="center" vertical="center"/>
    </xf>
    <xf numFmtId="0" fontId="9" fillId="2" borderId="15" xfId="6" applyFont="1" applyFill="1" applyBorder="1" applyAlignment="1">
      <alignment horizontal="center" vertical="center"/>
    </xf>
    <xf numFmtId="164" fontId="9" fillId="2" borderId="24" xfId="6" applyNumberFormat="1" applyFont="1" applyFill="1" applyBorder="1" applyAlignment="1">
      <alignment horizontal="center" vertical="center" wrapText="1"/>
    </xf>
    <xf numFmtId="164" fontId="9" fillId="2" borderId="27" xfId="6" applyNumberFormat="1" applyFont="1" applyFill="1" applyBorder="1" applyAlignment="1">
      <alignment horizontal="center" vertical="center" wrapText="1"/>
    </xf>
    <xf numFmtId="0" fontId="9" fillId="2" borderId="39" xfId="6" applyFont="1" applyFill="1" applyBorder="1" applyAlignment="1">
      <alignment horizontal="center" vertical="center"/>
    </xf>
    <xf numFmtId="0" fontId="12" fillId="3" borderId="18" xfId="6" applyFont="1" applyFill="1" applyBorder="1" applyAlignment="1">
      <alignment horizontal="center" vertical="center"/>
    </xf>
    <xf numFmtId="0" fontId="12" fillId="3" borderId="15" xfId="6" applyFont="1" applyFill="1" applyBorder="1" applyAlignment="1">
      <alignment horizontal="center" vertical="center"/>
    </xf>
    <xf numFmtId="2" fontId="12" fillId="3" borderId="15" xfId="6" applyNumberFormat="1" applyFont="1" applyFill="1" applyBorder="1" applyAlignment="1">
      <alignment horizontal="center" vertical="center"/>
    </xf>
    <xf numFmtId="2" fontId="12" fillId="3" borderId="16" xfId="6" applyNumberFormat="1" applyFont="1" applyFill="1" applyBorder="1" applyAlignment="1">
      <alignment horizontal="center" vertical="center"/>
    </xf>
    <xf numFmtId="0" fontId="12" fillId="0" borderId="0" xfId="6" applyFont="1" applyBorder="1" applyAlignment="1">
      <alignment horizontal="center" vertical="center"/>
    </xf>
    <xf numFmtId="2" fontId="12" fillId="0" borderId="0" xfId="6" applyNumberFormat="1" applyFont="1" applyBorder="1" applyAlignment="1">
      <alignment horizontal="center" vertical="center"/>
    </xf>
    <xf numFmtId="164" fontId="12" fillId="0" borderId="0" xfId="6" applyNumberFormat="1" applyFont="1" applyBorder="1" applyAlignment="1">
      <alignment horizontal="center" vertical="center"/>
    </xf>
    <xf numFmtId="164" fontId="12" fillId="0" borderId="0" xfId="5" applyNumberFormat="1" applyFont="1" applyBorder="1" applyAlignment="1">
      <alignment horizontal="center" vertical="center"/>
    </xf>
    <xf numFmtId="0" fontId="9" fillId="2" borderId="31" xfId="6" applyFont="1" applyFill="1" applyBorder="1" applyAlignment="1">
      <alignment horizontal="center" vertical="center"/>
    </xf>
    <xf numFmtId="0" fontId="9" fillId="2" borderId="18" xfId="6" applyFont="1" applyFill="1" applyBorder="1" applyAlignment="1">
      <alignment horizontal="center" vertical="center" wrapText="1"/>
    </xf>
    <xf numFmtId="0" fontId="9" fillId="2" borderId="15" xfId="6" applyFont="1" applyFill="1" applyBorder="1" applyAlignment="1">
      <alignment horizontal="center" vertical="center" wrapText="1"/>
    </xf>
    <xf numFmtId="0" fontId="9" fillId="2" borderId="17" xfId="6" applyFont="1" applyFill="1" applyBorder="1" applyAlignment="1">
      <alignment horizontal="center" vertical="center" wrapText="1"/>
    </xf>
    <xf numFmtId="0" fontId="12" fillId="0" borderId="50" xfId="6" applyNumberFormat="1" applyFont="1" applyBorder="1" applyAlignment="1">
      <alignment horizontal="center" vertical="center"/>
    </xf>
    <xf numFmtId="0" fontId="12" fillId="0" borderId="48" xfId="6" applyNumberFormat="1" applyFont="1" applyBorder="1" applyAlignment="1">
      <alignment horizontal="center" vertical="center"/>
    </xf>
    <xf numFmtId="2" fontId="12" fillId="0" borderId="48" xfId="6" applyNumberFormat="1" applyFont="1" applyBorder="1" applyAlignment="1">
      <alignment horizontal="center" vertical="center"/>
    </xf>
    <xf numFmtId="2" fontId="12" fillId="0" borderId="49" xfId="6" applyNumberFormat="1" applyFont="1" applyBorder="1" applyAlignment="1">
      <alignment horizontal="center" vertical="center"/>
    </xf>
    <xf numFmtId="0" fontId="9" fillId="0" borderId="13" xfId="6" applyFont="1" applyBorder="1" applyAlignment="1">
      <alignment horizontal="center" vertical="center" wrapText="1"/>
    </xf>
    <xf numFmtId="0" fontId="12" fillId="0" borderId="37" xfId="6" applyNumberFormat="1" applyFont="1" applyBorder="1" applyAlignment="1">
      <alignment horizontal="center" vertical="center"/>
    </xf>
    <xf numFmtId="0" fontId="12" fillId="0" borderId="38" xfId="6" applyNumberFormat="1" applyFont="1" applyBorder="1" applyAlignment="1">
      <alignment horizontal="center" vertical="center"/>
    </xf>
    <xf numFmtId="2" fontId="12" fillId="0" borderId="38" xfId="6" applyNumberFormat="1" applyFont="1" applyBorder="1" applyAlignment="1">
      <alignment horizontal="center" vertical="center"/>
    </xf>
    <xf numFmtId="2" fontId="12" fillId="0" borderId="36" xfId="6" applyNumberFormat="1" applyFont="1" applyBorder="1" applyAlignment="1">
      <alignment horizontal="center" vertical="center"/>
    </xf>
    <xf numFmtId="0" fontId="9" fillId="0" borderId="10" xfId="6" applyFont="1" applyBorder="1" applyAlignment="1">
      <alignment horizontal="center" vertical="center"/>
    </xf>
    <xf numFmtId="2" fontId="9" fillId="2" borderId="24" xfId="6" applyNumberFormat="1" applyFont="1" applyFill="1" applyBorder="1" applyAlignment="1">
      <alignment horizontal="center" vertical="center" wrapText="1"/>
    </xf>
    <xf numFmtId="2" fontId="9" fillId="2" borderId="27" xfId="6" applyNumberFormat="1" applyFont="1" applyFill="1" applyBorder="1" applyAlignment="1">
      <alignment horizontal="center" vertical="center" wrapText="1"/>
    </xf>
    <xf numFmtId="2" fontId="12" fillId="0" borderId="15" xfId="5" applyNumberFormat="1" applyFont="1" applyBorder="1" applyAlignment="1">
      <alignment horizontal="center" vertical="center"/>
    </xf>
    <xf numFmtId="0" fontId="12" fillId="0" borderId="15" xfId="6" applyNumberFormat="1" applyFont="1" applyBorder="1" applyAlignment="1">
      <alignment horizontal="center" vertical="center"/>
    </xf>
    <xf numFmtId="2" fontId="12" fillId="0" borderId="17" xfId="6" applyNumberFormat="1" applyFont="1" applyBorder="1" applyAlignment="1">
      <alignment horizontal="center" vertical="center"/>
    </xf>
    <xf numFmtId="0" fontId="9" fillId="2" borderId="2" xfId="6" applyFont="1" applyFill="1" applyBorder="1" applyAlignment="1">
      <alignment horizontal="center" vertical="center"/>
    </xf>
    <xf numFmtId="0" fontId="9" fillId="2" borderId="10" xfId="6" applyFont="1" applyFill="1" applyBorder="1" applyAlignment="1">
      <alignment horizontal="center" vertical="center"/>
    </xf>
    <xf numFmtId="0" fontId="22" fillId="0" borderId="0" xfId="6" applyFont="1" applyAlignment="1">
      <alignment horizontal="center" vertical="center"/>
    </xf>
    <xf numFmtId="0" fontId="12" fillId="0" borderId="0" xfId="6" applyFont="1" applyAlignment="1">
      <alignment horizontal="center" vertical="center"/>
    </xf>
    <xf numFmtId="0" fontId="9" fillId="2" borderId="19" xfId="5" applyFont="1" applyFill="1" applyBorder="1" applyAlignment="1">
      <alignment horizontal="center" vertical="center"/>
    </xf>
    <xf numFmtId="0" fontId="9" fillId="2" borderId="20" xfId="5" applyFont="1" applyFill="1" applyBorder="1" applyAlignment="1">
      <alignment horizontal="center" vertical="center"/>
    </xf>
    <xf numFmtId="0" fontId="9" fillId="2" borderId="21" xfId="5" applyFont="1" applyFill="1" applyBorder="1" applyAlignment="1">
      <alignment horizontal="center" vertical="center"/>
    </xf>
    <xf numFmtId="0" fontId="12" fillId="0" borderId="29" xfId="5" applyFont="1" applyBorder="1" applyAlignment="1">
      <alignment horizontal="center" vertical="center"/>
    </xf>
    <xf numFmtId="0" fontId="12" fillId="0" borderId="30" xfId="5" applyFont="1" applyBorder="1" applyAlignment="1">
      <alignment horizontal="center" vertical="center"/>
    </xf>
    <xf numFmtId="0" fontId="12" fillId="0" borderId="35" xfId="5" applyFont="1" applyBorder="1" applyAlignment="1">
      <alignment horizontal="center" vertical="center"/>
    </xf>
    <xf numFmtId="0" fontId="12" fillId="0" borderId="36" xfId="5" applyFont="1" applyBorder="1" applyAlignment="1">
      <alignment horizontal="center" vertical="center"/>
    </xf>
    <xf numFmtId="164" fontId="12" fillId="0" borderId="0" xfId="6" applyNumberFormat="1" applyFont="1" applyAlignment="1">
      <alignment horizontal="center" vertical="center"/>
    </xf>
    <xf numFmtId="164" fontId="12" fillId="0" borderId="0" xfId="5" applyNumberFormat="1" applyFont="1" applyAlignment="1">
      <alignment horizontal="center" vertical="center"/>
    </xf>
    <xf numFmtId="164" fontId="12" fillId="0" borderId="17" xfId="5" applyNumberFormat="1" applyFont="1" applyBorder="1" applyAlignment="1">
      <alignment horizontal="center" vertical="center"/>
    </xf>
    <xf numFmtId="0" fontId="24" fillId="0" borderId="0" xfId="5" applyFont="1" applyAlignment="1">
      <alignment horizontal="center" vertical="center"/>
    </xf>
    <xf numFmtId="0" fontId="25" fillId="25" borderId="14" xfId="0" applyFont="1" applyFill="1" applyBorder="1" applyAlignment="1">
      <alignment horizontal="center" vertical="center"/>
    </xf>
    <xf numFmtId="0" fontId="25" fillId="25" borderId="15" xfId="0" applyFont="1" applyFill="1" applyBorder="1" applyAlignment="1">
      <alignment horizontal="center" vertical="center"/>
    </xf>
    <xf numFmtId="0" fontId="25" fillId="25" borderId="17" xfId="0" applyFont="1" applyFill="1" applyBorder="1" applyAlignment="1">
      <alignment horizontal="center" vertical="center"/>
    </xf>
    <xf numFmtId="0" fontId="23" fillId="0" borderId="48" xfId="0" applyFont="1" applyBorder="1" applyAlignment="1">
      <alignment horizontal="center" vertical="center"/>
    </xf>
    <xf numFmtId="0" fontId="23" fillId="24" borderId="48" xfId="0" applyFont="1" applyFill="1" applyBorder="1" applyAlignment="1">
      <alignment horizontal="center" vertical="center"/>
    </xf>
    <xf numFmtId="0" fontId="23" fillId="22" borderId="48" xfId="0" applyFont="1" applyFill="1" applyBorder="1" applyAlignment="1">
      <alignment horizontal="center" vertical="center"/>
    </xf>
    <xf numFmtId="0" fontId="23" fillId="22" borderId="49" xfId="0" applyFont="1" applyFill="1" applyBorder="1" applyAlignment="1">
      <alignment horizontal="center" vertical="center"/>
    </xf>
    <xf numFmtId="0" fontId="23" fillId="0" borderId="42" xfId="0" applyFont="1" applyBorder="1" applyAlignment="1">
      <alignment horizontal="center" vertical="center"/>
    </xf>
    <xf numFmtId="0" fontId="23" fillId="24" borderId="42" xfId="0" applyFont="1" applyFill="1" applyBorder="1" applyAlignment="1">
      <alignment horizontal="center" vertical="center"/>
    </xf>
    <xf numFmtId="0" fontId="23" fillId="24" borderId="46" xfId="0" applyFont="1" applyFill="1" applyBorder="1" applyAlignment="1">
      <alignment horizontal="center" vertical="center"/>
    </xf>
    <xf numFmtId="0" fontId="23" fillId="23" borderId="42" xfId="0" applyFont="1" applyFill="1" applyBorder="1" applyAlignment="1">
      <alignment horizontal="center" vertical="center"/>
    </xf>
    <xf numFmtId="0" fontId="23" fillId="22" borderId="42" xfId="0" applyFont="1" applyFill="1" applyBorder="1" applyAlignment="1">
      <alignment horizontal="center" vertical="center"/>
    </xf>
    <xf numFmtId="0" fontId="23" fillId="22" borderId="46" xfId="0" applyFont="1" applyFill="1" applyBorder="1" applyAlignment="1">
      <alignment horizontal="center" vertical="center"/>
    </xf>
    <xf numFmtId="0" fontId="23" fillId="23" borderId="46" xfId="0" applyFont="1" applyFill="1" applyBorder="1" applyAlignment="1">
      <alignment horizontal="center" vertical="center"/>
    </xf>
    <xf numFmtId="0" fontId="23" fillId="0" borderId="38" xfId="0" applyFont="1" applyBorder="1" applyAlignment="1">
      <alignment horizontal="center" vertical="center"/>
    </xf>
    <xf numFmtId="0" fontId="23" fillId="24" borderId="38" xfId="0" applyFont="1" applyFill="1" applyBorder="1" applyAlignment="1">
      <alignment horizontal="center" vertical="center"/>
    </xf>
    <xf numFmtId="0" fontId="23" fillId="23" borderId="38" xfId="0" applyFont="1" applyFill="1" applyBorder="1" applyAlignment="1">
      <alignment horizontal="center" vertical="center"/>
    </xf>
    <xf numFmtId="0" fontId="23" fillId="23" borderId="36" xfId="0" applyFont="1" applyFill="1" applyBorder="1" applyAlignment="1">
      <alignment horizontal="center" vertical="center"/>
    </xf>
    <xf numFmtId="0" fontId="25" fillId="0" borderId="32" xfId="0" applyFont="1" applyBorder="1" applyAlignment="1">
      <alignment horizontal="center" vertical="center"/>
    </xf>
    <xf numFmtId="0" fontId="25" fillId="0" borderId="39" xfId="0" applyFont="1" applyBorder="1" applyAlignment="1">
      <alignment horizontal="center" vertical="center"/>
    </xf>
    <xf numFmtId="0" fontId="9" fillId="0" borderId="0" xfId="6" applyFont="1" applyAlignment="1">
      <alignment horizontal="center" vertical="center"/>
    </xf>
    <xf numFmtId="0" fontId="25" fillId="0" borderId="51" xfId="0" applyFont="1" applyBorder="1" applyAlignment="1">
      <alignment horizontal="center" vertical="center"/>
    </xf>
    <xf numFmtId="0" fontId="25" fillId="0" borderId="47" xfId="0" applyFont="1" applyBorder="1" applyAlignment="1">
      <alignment horizontal="center" vertical="center"/>
    </xf>
    <xf numFmtId="0" fontId="25" fillId="0" borderId="45" xfId="0" applyFont="1" applyBorder="1" applyAlignment="1">
      <alignment horizontal="center" vertical="center"/>
    </xf>
    <xf numFmtId="0" fontId="25" fillId="0" borderId="35" xfId="0" applyFont="1" applyBorder="1" applyAlignment="1">
      <alignment horizontal="center" vertical="center"/>
    </xf>
    <xf numFmtId="0" fontId="6" fillId="0" borderId="0" xfId="6" applyFont="1" applyAlignment="1">
      <alignment horizontal="left" vertical="center"/>
    </xf>
    <xf numFmtId="0" fontId="11" fillId="0" borderId="0" xfId="5" applyFont="1" applyAlignment="1">
      <alignment horizontal="left" vertical="center"/>
    </xf>
    <xf numFmtId="0" fontId="11" fillId="0" borderId="0" xfId="5" applyFont="1" applyBorder="1" applyAlignment="1">
      <alignment horizontal="left" vertical="center"/>
    </xf>
  </cellXfs>
  <cellStyles count="72">
    <cellStyle name="Accent1 - 20%" xfId="9"/>
    <cellStyle name="Accent1 - 40%" xfId="10"/>
    <cellStyle name="Accent1 - 60%" xfId="11"/>
    <cellStyle name="Accent2 - 20%" xfId="12"/>
    <cellStyle name="Accent2 - 40%" xfId="13"/>
    <cellStyle name="Accent2 - 60%" xfId="14"/>
    <cellStyle name="Accent3 - 20%" xfId="15"/>
    <cellStyle name="Accent3 - 40%" xfId="16"/>
    <cellStyle name="Accent3 - 60%" xfId="17"/>
    <cellStyle name="Accent4 - 20%" xfId="18"/>
    <cellStyle name="Accent4 - 40%" xfId="19"/>
    <cellStyle name="Accent4 - 60%" xfId="20"/>
    <cellStyle name="Accent5 - 20%" xfId="21"/>
    <cellStyle name="Accent5 - 40%" xfId="22"/>
    <cellStyle name="Accent5 - 60%" xfId="23"/>
    <cellStyle name="Accent6 - 20%" xfId="24"/>
    <cellStyle name="Accent6 - 40%" xfId="25"/>
    <cellStyle name="Accent6 - 60%" xfId="26"/>
    <cellStyle name="active" xfId="27"/>
    <cellStyle name="active 2" xfId="28"/>
    <cellStyle name="active 2 2" xfId="29"/>
    <cellStyle name="Emphasis 1" xfId="30"/>
    <cellStyle name="Emphasis 2" xfId="31"/>
    <cellStyle name="Emphasis 3" xfId="32"/>
    <cellStyle name="Followed Hyperlink" xfId="2" builtinId="9" hidden="1"/>
    <cellStyle name="Followed Hyperlink" xfId="4"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Grey" xfId="33"/>
    <cellStyle name="Grey 2" xfId="34"/>
    <cellStyle name="Grey 2 2" xfId="35"/>
    <cellStyle name="Header1" xfId="36"/>
    <cellStyle name="Header2" xfId="37"/>
    <cellStyle name="Hyperlink" xfId="1" builtinId="8" hidden="1"/>
    <cellStyle name="Hyperlink" xfId="3"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Input [yellow]" xfId="38"/>
    <cellStyle name="Input [yellow] 2" xfId="39"/>
    <cellStyle name="Input [yellow] 2 2" xfId="40"/>
    <cellStyle name="Normal" xfId="0" builtinId="0"/>
    <cellStyle name="Normal - Style1" xfId="41"/>
    <cellStyle name="Normal - Style1 2" xfId="42"/>
    <cellStyle name="Normal 2" xfId="5"/>
    <cellStyle name="Normal 2 2" xfId="43"/>
    <cellStyle name="Normal 2 3" xfId="44"/>
    <cellStyle name="Normal 2_1_Proportion_CI1" xfId="45"/>
    <cellStyle name="Normal 3" xfId="46"/>
    <cellStyle name="Normal 4" xfId="47"/>
    <cellStyle name="Normal 5" xfId="48"/>
    <cellStyle name="Normal 6" xfId="49"/>
    <cellStyle name="Normal_Attribut" xfId="6"/>
    <cellStyle name="Normal_GAUGESTUDYSTR-new format" xfId="7"/>
    <cellStyle name="Normal_NewSigmaXL" xfId="8"/>
    <cellStyle name="Percent [2]" xfId="50"/>
    <cellStyle name="Percent [2] 2" xfId="51"/>
    <cellStyle name="Percent 2" xfId="52"/>
    <cellStyle name="Sheet Title" xfId="53"/>
  </cellStyles>
  <dxfs count="3">
    <dxf>
      <font>
        <b val="0"/>
        <i val="0"/>
        <color rgb="FFFF0000"/>
      </font>
    </dxf>
    <dxf>
      <font>
        <color theme="1"/>
      </font>
    </dxf>
    <dxf>
      <font>
        <b val="0"/>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tockChart>
        <c:ser>
          <c:idx val="0"/>
          <c:order val="0"/>
          <c:tx>
            <c:v>Percent</c:v>
          </c:tx>
          <c:spPr>
            <a:ln w="25400">
              <a:noFill/>
            </a:ln>
            <a:effectLst/>
          </c:spPr>
          <c:marker>
            <c:symbol val="circle"/>
            <c:size val="4"/>
            <c:spPr>
              <a:solidFill>
                <a:srgbClr val="DD0806"/>
              </a:solidFill>
              <a:ln>
                <a:solidFill>
                  <a:srgbClr val="DD0806"/>
                </a:solidFill>
                <a:prstDash val="solid"/>
              </a:ln>
            </c:spPr>
          </c:marker>
          <c:cat>
            <c:strRef>
              <c:f>'AMSA_Binary (1)'!$B$13:$B$14</c:f>
              <c:strCache>
                <c:ptCount val="2"/>
                <c:pt idx="0">
                  <c:v>A</c:v>
                </c:pt>
                <c:pt idx="1">
                  <c:v>B</c:v>
                </c:pt>
              </c:strCache>
            </c:strRef>
          </c:cat>
          <c:val>
            <c:numRef>
              <c:f>'AMSA_Binary (1)'!$E$13:$E$14</c:f>
              <c:numCache>
                <c:formatCode>0.00</c:formatCode>
                <c:ptCount val="2"/>
                <c:pt idx="0">
                  <c:v>80.0</c:v>
                </c:pt>
                <c:pt idx="1">
                  <c:v>90.0</c:v>
                </c:pt>
              </c:numCache>
            </c:numRef>
          </c:val>
          <c:smooth val="0"/>
        </c:ser>
        <c:ser>
          <c:idx val="1"/>
          <c:order val="1"/>
          <c:tx>
            <c:v>95.0% LC (Score)</c:v>
          </c:tx>
          <c:spPr>
            <a:ln w="25400">
              <a:noFill/>
            </a:ln>
            <a:effectLst/>
          </c:spPr>
          <c:marker>
            <c:symbol val="dash"/>
            <c:size val="5"/>
            <c:spPr>
              <a:solidFill>
                <a:srgbClr val="000090"/>
              </a:solidFill>
              <a:ln>
                <a:solidFill>
                  <a:srgbClr val="000090"/>
                </a:solidFill>
                <a:prstDash val="solid"/>
              </a:ln>
            </c:spPr>
          </c:marker>
          <c:val>
            <c:numRef>
              <c:f>'AMSA_Binary (1)'!$F$13:$F$14</c:f>
              <c:numCache>
                <c:formatCode>0.00</c:formatCode>
                <c:ptCount val="2"/>
                <c:pt idx="0">
                  <c:v>49.01624715366419</c:v>
                </c:pt>
                <c:pt idx="1">
                  <c:v>59.58499732047616</c:v>
                </c:pt>
              </c:numCache>
            </c:numRef>
          </c:val>
          <c:smooth val="0"/>
        </c:ser>
        <c:ser>
          <c:idx val="2"/>
          <c:order val="2"/>
          <c:tx>
            <c:v>95.0% UC (Score)</c:v>
          </c:tx>
          <c:spPr>
            <a:ln w="25400">
              <a:noFill/>
            </a:ln>
            <a:effectLst/>
          </c:spPr>
          <c:marker>
            <c:symbol val="dash"/>
            <c:size val="5"/>
            <c:spPr>
              <a:solidFill>
                <a:srgbClr val="000090"/>
              </a:solidFill>
              <a:ln>
                <a:solidFill>
                  <a:srgbClr val="000090"/>
                </a:solidFill>
                <a:prstDash val="solid"/>
              </a:ln>
            </c:spPr>
          </c:marker>
          <c:val>
            <c:numRef>
              <c:f>'AMSA_Binary (1)'!$G$13:$G$14</c:f>
              <c:numCache>
                <c:formatCode>0.00</c:formatCode>
                <c:ptCount val="2"/>
                <c:pt idx="0">
                  <c:v>94.33178485456249</c:v>
                </c:pt>
                <c:pt idx="1">
                  <c:v>98.21237869049273</c:v>
                </c:pt>
              </c:numCache>
            </c:numRef>
          </c:val>
          <c:smooth val="0"/>
        </c:ser>
        <c:dLbls>
          <c:showLegendKey val="0"/>
          <c:showVal val="0"/>
          <c:showCatName val="0"/>
          <c:showSerName val="0"/>
          <c:showPercent val="0"/>
          <c:showBubbleSize val="0"/>
        </c:dLbls>
        <c:hiLowLines/>
        <c:axId val="-2074684344"/>
        <c:axId val="-2074681032"/>
      </c:stockChart>
      <c:catAx>
        <c:axId val="-2074684344"/>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74681032"/>
        <c:crosses val="autoZero"/>
        <c:auto val="1"/>
        <c:lblAlgn val="ctr"/>
        <c:lblOffset val="100"/>
        <c:noMultiLvlLbl val="0"/>
      </c:catAx>
      <c:valAx>
        <c:axId val="-2074681032"/>
        <c:scaling>
          <c:orientation val="minMax"/>
          <c:max val="100.0"/>
          <c:min val="0.0"/>
        </c:scaling>
        <c:delete val="0"/>
        <c:axPos val="l"/>
        <c:title>
          <c:tx>
            <c:rich>
              <a:bodyPr/>
              <a:lstStyle/>
              <a:p>
                <a:pPr>
                  <a:defRPr sz="1000" b="1" i="0" u="none" strike="noStrike" baseline="0">
                    <a:solidFill>
                      <a:srgbClr val="000000"/>
                    </a:solidFill>
                    <a:latin typeface="Calibri"/>
                    <a:ea typeface="Calibri"/>
                    <a:cs typeface="Calibri"/>
                  </a:defRPr>
                </a:pPr>
                <a:r>
                  <a:rPr lang="en-US"/>
                  <a:t>Percent/CI: Within Appraiser Agreement</a:t>
                </a:r>
              </a:p>
            </c:rich>
          </c:tx>
          <c:layout/>
          <c:overlay val="0"/>
        </c:title>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74684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tockChart>
        <c:ser>
          <c:idx val="0"/>
          <c:order val="0"/>
          <c:tx>
            <c:v>Percent</c:v>
          </c:tx>
          <c:spPr>
            <a:ln w="25400">
              <a:noFill/>
            </a:ln>
            <a:effectLst/>
          </c:spPr>
          <c:marker>
            <c:symbol val="circle"/>
            <c:size val="4"/>
            <c:spPr>
              <a:solidFill>
                <a:srgbClr val="DD0806"/>
              </a:solidFill>
              <a:ln>
                <a:solidFill>
                  <a:srgbClr val="DD0806"/>
                </a:solidFill>
                <a:prstDash val="solid"/>
              </a:ln>
            </c:spPr>
          </c:marker>
          <c:cat>
            <c:strRef>
              <c:f>'AMSA_Binary (1)'!$B$13:$B$14</c:f>
              <c:strCache>
                <c:ptCount val="2"/>
                <c:pt idx="0">
                  <c:v>A</c:v>
                </c:pt>
                <c:pt idx="1">
                  <c:v>B</c:v>
                </c:pt>
              </c:strCache>
            </c:strRef>
          </c:cat>
          <c:val>
            <c:numRef>
              <c:f>'AMSA_Binary (1)'!$E$17:$E$18</c:f>
              <c:numCache>
                <c:formatCode>0.00</c:formatCode>
                <c:ptCount val="2"/>
                <c:pt idx="0">
                  <c:v>60.0</c:v>
                </c:pt>
                <c:pt idx="1">
                  <c:v>60.0</c:v>
                </c:pt>
              </c:numCache>
            </c:numRef>
          </c:val>
          <c:smooth val="0"/>
        </c:ser>
        <c:ser>
          <c:idx val="1"/>
          <c:order val="1"/>
          <c:tx>
            <c:v>95.0% LC (Score)</c:v>
          </c:tx>
          <c:spPr>
            <a:ln w="25400">
              <a:noFill/>
            </a:ln>
            <a:effectLst/>
          </c:spPr>
          <c:marker>
            <c:symbol val="dash"/>
            <c:size val="5"/>
            <c:spPr>
              <a:solidFill>
                <a:srgbClr val="000090"/>
              </a:solidFill>
              <a:ln>
                <a:solidFill>
                  <a:srgbClr val="000090"/>
                </a:solidFill>
                <a:prstDash val="solid"/>
              </a:ln>
            </c:spPr>
          </c:marker>
          <c:val>
            <c:numRef>
              <c:f>'AMSA_Binary (1)'!$F$17:$F$18</c:f>
              <c:numCache>
                <c:formatCode>0.00</c:formatCode>
                <c:ptCount val="2"/>
                <c:pt idx="0">
                  <c:v>31.26737697336584</c:v>
                </c:pt>
                <c:pt idx="1">
                  <c:v>31.26737697336584</c:v>
                </c:pt>
              </c:numCache>
            </c:numRef>
          </c:val>
          <c:smooth val="0"/>
        </c:ser>
        <c:ser>
          <c:idx val="2"/>
          <c:order val="2"/>
          <c:tx>
            <c:v>95.0% UC (Score)</c:v>
          </c:tx>
          <c:spPr>
            <a:ln w="25400">
              <a:noFill/>
            </a:ln>
            <a:effectLst/>
          </c:spPr>
          <c:marker>
            <c:symbol val="dash"/>
            <c:size val="5"/>
            <c:spPr>
              <a:solidFill>
                <a:srgbClr val="000090"/>
              </a:solidFill>
              <a:ln>
                <a:solidFill>
                  <a:srgbClr val="000090"/>
                </a:solidFill>
                <a:prstDash val="solid"/>
              </a:ln>
            </c:spPr>
          </c:marker>
          <c:val>
            <c:numRef>
              <c:f>'AMSA_Binary (1)'!$G$17:$G$18</c:f>
              <c:numCache>
                <c:formatCode>0.00</c:formatCode>
                <c:ptCount val="2"/>
                <c:pt idx="0">
                  <c:v>83.1819670293764</c:v>
                </c:pt>
                <c:pt idx="1">
                  <c:v>83.1819670293764</c:v>
                </c:pt>
              </c:numCache>
            </c:numRef>
          </c:val>
          <c:smooth val="0"/>
        </c:ser>
        <c:dLbls>
          <c:showLegendKey val="0"/>
          <c:showVal val="0"/>
          <c:showCatName val="0"/>
          <c:showSerName val="0"/>
          <c:showPercent val="0"/>
          <c:showBubbleSize val="0"/>
        </c:dLbls>
        <c:hiLowLines/>
        <c:axId val="-2074658536"/>
        <c:axId val="-2074655224"/>
      </c:stockChart>
      <c:catAx>
        <c:axId val="-2074658536"/>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74655224"/>
        <c:crosses val="autoZero"/>
        <c:auto val="1"/>
        <c:lblAlgn val="ctr"/>
        <c:lblOffset val="100"/>
        <c:noMultiLvlLbl val="0"/>
      </c:catAx>
      <c:valAx>
        <c:axId val="-2074655224"/>
        <c:scaling>
          <c:orientation val="minMax"/>
          <c:max val="100.0"/>
          <c:min val="0.0"/>
        </c:scaling>
        <c:delete val="0"/>
        <c:axPos val="l"/>
        <c:title>
          <c:tx>
            <c:rich>
              <a:bodyPr/>
              <a:lstStyle/>
              <a:p>
                <a:pPr>
                  <a:defRPr sz="1000" b="1" i="0" u="none" strike="noStrike" baseline="0">
                    <a:solidFill>
                      <a:srgbClr val="000000"/>
                    </a:solidFill>
                    <a:latin typeface="Calibri"/>
                    <a:ea typeface="Calibri"/>
                    <a:cs typeface="Calibri"/>
                  </a:defRPr>
                </a:pPr>
                <a:r>
                  <a:rPr lang="en-US"/>
                  <a:t>Percent/CI: Each Appraiser vs. Standard Agreement</a:t>
                </a:r>
              </a:p>
            </c:rich>
          </c:tx>
          <c:layout/>
          <c:overlay val="0"/>
        </c:title>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746585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tockChart>
        <c:ser>
          <c:idx val="0"/>
          <c:order val="0"/>
          <c:tx>
            <c:v>Percent</c:v>
          </c:tx>
          <c:spPr>
            <a:ln w="25400">
              <a:noFill/>
            </a:ln>
            <a:effectLst/>
          </c:spPr>
          <c:marker>
            <c:symbol val="circle"/>
            <c:size val="4"/>
            <c:spPr>
              <a:solidFill>
                <a:srgbClr val="DD0806"/>
              </a:solidFill>
              <a:ln>
                <a:solidFill>
                  <a:srgbClr val="DD0806"/>
                </a:solidFill>
                <a:prstDash val="solid"/>
              </a:ln>
            </c:spPr>
          </c:marker>
          <c:cat>
            <c:strRef>
              <c:f>'AMSA_Binary (1)'!$B$13:$B$14</c:f>
              <c:strCache>
                <c:ptCount val="2"/>
                <c:pt idx="0">
                  <c:v>A</c:v>
                </c:pt>
                <c:pt idx="1">
                  <c:v>B</c:v>
                </c:pt>
              </c:strCache>
            </c:strRef>
          </c:cat>
          <c:val>
            <c:numRef>
              <c:f>'AMSA_Binary (1)'!$E$34:$E$35</c:f>
              <c:numCache>
                <c:formatCode>0.00</c:formatCode>
                <c:ptCount val="2"/>
                <c:pt idx="0">
                  <c:v>70.0</c:v>
                </c:pt>
                <c:pt idx="1">
                  <c:v>65.0</c:v>
                </c:pt>
              </c:numCache>
            </c:numRef>
          </c:val>
          <c:smooth val="0"/>
        </c:ser>
        <c:ser>
          <c:idx val="1"/>
          <c:order val="1"/>
          <c:tx>
            <c:v>95.0% LC (Score)</c:v>
          </c:tx>
          <c:spPr>
            <a:ln w="25400">
              <a:noFill/>
            </a:ln>
            <a:effectLst/>
          </c:spPr>
          <c:marker>
            <c:symbol val="dash"/>
            <c:size val="5"/>
            <c:spPr>
              <a:solidFill>
                <a:srgbClr val="000090"/>
              </a:solidFill>
              <a:ln>
                <a:solidFill>
                  <a:srgbClr val="000090"/>
                </a:solidFill>
                <a:prstDash val="solid"/>
              </a:ln>
            </c:spPr>
          </c:marker>
          <c:val>
            <c:numRef>
              <c:f>'AMSA_Binary (1)'!$F$34:$F$35</c:f>
              <c:numCache>
                <c:formatCode>0.00</c:formatCode>
                <c:ptCount val="2"/>
                <c:pt idx="0">
                  <c:v>48.10271816464765</c:v>
                </c:pt>
                <c:pt idx="1">
                  <c:v>43.28542766852362</c:v>
                </c:pt>
              </c:numCache>
            </c:numRef>
          </c:val>
          <c:smooth val="0"/>
        </c:ser>
        <c:ser>
          <c:idx val="2"/>
          <c:order val="2"/>
          <c:tx>
            <c:v>95.0% UC (Score)</c:v>
          </c:tx>
          <c:spPr>
            <a:ln w="25400">
              <a:noFill/>
            </a:ln>
            <a:effectLst/>
          </c:spPr>
          <c:marker>
            <c:symbol val="dash"/>
            <c:size val="5"/>
            <c:spPr>
              <a:solidFill>
                <a:srgbClr val="000090"/>
              </a:solidFill>
              <a:ln>
                <a:solidFill>
                  <a:srgbClr val="000090"/>
                </a:solidFill>
                <a:prstDash val="solid"/>
              </a:ln>
            </c:spPr>
          </c:marker>
          <c:val>
            <c:numRef>
              <c:f>'AMSA_Binary (1)'!$G$34:$G$35</c:f>
              <c:numCache>
                <c:formatCode>0.00</c:formatCode>
                <c:ptCount val="2"/>
                <c:pt idx="0">
                  <c:v>85.45227551323956</c:v>
                </c:pt>
                <c:pt idx="1">
                  <c:v>81.88081758989179</c:v>
                </c:pt>
              </c:numCache>
            </c:numRef>
          </c:val>
          <c:smooth val="0"/>
        </c:ser>
        <c:dLbls>
          <c:showLegendKey val="0"/>
          <c:showVal val="0"/>
          <c:showCatName val="0"/>
          <c:showSerName val="0"/>
          <c:showPercent val="0"/>
          <c:showBubbleSize val="0"/>
        </c:dLbls>
        <c:hiLowLines/>
        <c:axId val="-2078676040"/>
        <c:axId val="-2075524504"/>
      </c:stockChart>
      <c:catAx>
        <c:axId val="-2078676040"/>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75524504"/>
        <c:crosses val="autoZero"/>
        <c:auto val="1"/>
        <c:lblAlgn val="ctr"/>
        <c:lblOffset val="100"/>
        <c:noMultiLvlLbl val="0"/>
      </c:catAx>
      <c:valAx>
        <c:axId val="-2075524504"/>
        <c:scaling>
          <c:orientation val="minMax"/>
          <c:max val="100.0"/>
          <c:min val="0.0"/>
        </c:scaling>
        <c:delete val="0"/>
        <c:axPos val="l"/>
        <c:title>
          <c:tx>
            <c:rich>
              <a:bodyPr/>
              <a:lstStyle/>
              <a:p>
                <a:pPr>
                  <a:defRPr sz="1000" b="1" i="0" u="none" strike="noStrike" baseline="0">
                    <a:solidFill>
                      <a:srgbClr val="000000"/>
                    </a:solidFill>
                    <a:latin typeface="Calibri"/>
                    <a:ea typeface="Calibri"/>
                    <a:cs typeface="Calibri"/>
                  </a:defRPr>
                </a:pPr>
                <a:r>
                  <a:rPr lang="en-US"/>
                  <a:t>Percent/CI: Each Appraiser vs. Standard Effectiveness </a:t>
                </a:r>
              </a:p>
            </c:rich>
          </c:tx>
          <c:layout/>
          <c:overlay val="0"/>
        </c:title>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78676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4625801097194"/>
          <c:y val="0.0656857768811956"/>
          <c:w val="0.757821705853202"/>
          <c:h val="0.804042421526578"/>
        </c:manualLayout>
      </c:layout>
      <c:stockChart>
        <c:ser>
          <c:idx val="0"/>
          <c:order val="0"/>
          <c:tx>
            <c:v>Fleiss' Kappa</c:v>
          </c:tx>
          <c:spPr>
            <a:ln w="25400">
              <a:noFill/>
            </a:ln>
            <a:effectLst/>
          </c:spPr>
          <c:marker>
            <c:symbol val="circle"/>
            <c:size val="4"/>
            <c:spPr>
              <a:solidFill>
                <a:srgbClr val="DD0806"/>
              </a:solidFill>
              <a:ln>
                <a:solidFill>
                  <a:srgbClr val="DD0806"/>
                </a:solidFill>
                <a:prstDash val="solid"/>
              </a:ln>
            </c:spPr>
          </c:marker>
          <c:cat>
            <c:strRef>
              <c:f>'AMSA_Binary (1)'!$B$13:$B$14</c:f>
              <c:strCache>
                <c:ptCount val="2"/>
                <c:pt idx="0">
                  <c:v>A</c:v>
                </c:pt>
                <c:pt idx="1">
                  <c:v>B</c:v>
                </c:pt>
              </c:strCache>
            </c:strRef>
          </c:cat>
          <c:val>
            <c:numRef>
              <c:f>'AMSA_Binary (1)'!$H$13:$H$14</c:f>
              <c:numCache>
                <c:formatCode>0.0000</c:formatCode>
                <c:ptCount val="2"/>
                <c:pt idx="0">
                  <c:v>0.6</c:v>
                </c:pt>
                <c:pt idx="1">
                  <c:v>0.78021978021978</c:v>
                </c:pt>
              </c:numCache>
            </c:numRef>
          </c:val>
          <c:smooth val="0"/>
        </c:ser>
        <c:ser>
          <c:idx val="1"/>
          <c:order val="1"/>
          <c:tx>
            <c:v>Fleiss' Kappa 95.0% LC</c:v>
          </c:tx>
          <c:spPr>
            <a:ln w="25400">
              <a:noFill/>
            </a:ln>
            <a:effectLst/>
          </c:spPr>
          <c:marker>
            <c:symbol val="dash"/>
            <c:size val="5"/>
            <c:spPr>
              <a:solidFill>
                <a:srgbClr val="000090"/>
              </a:solidFill>
              <a:ln>
                <a:solidFill>
                  <a:srgbClr val="000090"/>
                </a:solidFill>
                <a:prstDash val="solid"/>
              </a:ln>
            </c:spPr>
          </c:marker>
          <c:val>
            <c:numRef>
              <c:f>'AMSA_Binary (1)'!$J$13:$J$14</c:f>
              <c:numCache>
                <c:formatCode>0.0000</c:formatCode>
                <c:ptCount val="2"/>
                <c:pt idx="0">
                  <c:v>-0.0197950323045615</c:v>
                </c:pt>
                <c:pt idx="1">
                  <c:v>0.160424747915219</c:v>
                </c:pt>
              </c:numCache>
            </c:numRef>
          </c:val>
          <c:smooth val="0"/>
        </c:ser>
        <c:ser>
          <c:idx val="2"/>
          <c:order val="2"/>
          <c:tx>
            <c:v>Fleiss' Kappa  95.0% UC</c:v>
          </c:tx>
          <c:spPr>
            <a:ln w="25400">
              <a:noFill/>
            </a:ln>
            <a:effectLst/>
          </c:spPr>
          <c:marker>
            <c:symbol val="dash"/>
            <c:size val="5"/>
            <c:spPr>
              <a:solidFill>
                <a:srgbClr val="000090"/>
              </a:solidFill>
              <a:ln>
                <a:solidFill>
                  <a:srgbClr val="000090"/>
                </a:solidFill>
                <a:prstDash val="solid"/>
              </a:ln>
            </c:spPr>
          </c:marker>
          <c:val>
            <c:numRef>
              <c:f>'AMSA_Binary (1)'!$K$13:$K$14</c:f>
              <c:numCache>
                <c:formatCode>0.0000</c:formatCode>
                <c:ptCount val="2"/>
                <c:pt idx="0">
                  <c:v>1.0</c:v>
                </c:pt>
                <c:pt idx="1">
                  <c:v>1.0</c:v>
                </c:pt>
              </c:numCache>
            </c:numRef>
          </c:val>
          <c:smooth val="0"/>
        </c:ser>
        <c:dLbls>
          <c:showLegendKey val="0"/>
          <c:showVal val="0"/>
          <c:showCatName val="0"/>
          <c:showSerName val="0"/>
          <c:showPercent val="0"/>
          <c:showBubbleSize val="0"/>
        </c:dLbls>
        <c:hiLowLines/>
        <c:axId val="-2079939000"/>
        <c:axId val="-2079935784"/>
      </c:stockChart>
      <c:catAx>
        <c:axId val="-2079939000"/>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79935784"/>
        <c:crossesAt val="0.0"/>
        <c:auto val="1"/>
        <c:lblAlgn val="ctr"/>
        <c:lblOffset val="100"/>
        <c:noMultiLvlLbl val="0"/>
      </c:catAx>
      <c:valAx>
        <c:axId val="-2079935784"/>
        <c:scaling>
          <c:orientation val="minMax"/>
          <c:max val="1.0"/>
          <c:min val="0.0"/>
        </c:scaling>
        <c:delete val="0"/>
        <c:axPos val="l"/>
        <c:title>
          <c:tx>
            <c:rich>
              <a:bodyPr/>
              <a:lstStyle/>
              <a:p>
                <a:pPr>
                  <a:defRPr sz="1000" b="1" i="0" u="none" strike="noStrike" baseline="0">
                    <a:solidFill>
                      <a:srgbClr val="000000"/>
                    </a:solidFill>
                    <a:latin typeface="Calibri"/>
                    <a:ea typeface="Calibri"/>
                    <a:cs typeface="Calibri"/>
                  </a:defRPr>
                </a:pPr>
                <a:r>
                  <a:rPr lang="en-US"/>
                  <a:t>Kappa/CI: Within Appraiser Agreement</a:t>
                </a:r>
              </a:p>
            </c:rich>
          </c:tx>
          <c:layout/>
          <c:overlay val="0"/>
        </c:title>
        <c:numFmt formatCode="0.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79939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4625801097194"/>
          <c:y val="0.0656857768811956"/>
          <c:w val="0.757821705853202"/>
          <c:h val="0.804042421526578"/>
        </c:manualLayout>
      </c:layout>
      <c:stockChart>
        <c:ser>
          <c:idx val="0"/>
          <c:order val="0"/>
          <c:tx>
            <c:v>Fleiss' Kappa_x000d_P-Value</c:v>
          </c:tx>
          <c:spPr>
            <a:ln w="25400">
              <a:noFill/>
            </a:ln>
            <a:effectLst/>
          </c:spPr>
          <c:marker>
            <c:symbol val="circle"/>
            <c:size val="4"/>
            <c:spPr>
              <a:solidFill>
                <a:srgbClr val="DD0806"/>
              </a:solidFill>
              <a:ln>
                <a:solidFill>
                  <a:srgbClr val="DD0806"/>
                </a:solidFill>
                <a:prstDash val="solid"/>
              </a:ln>
            </c:spPr>
          </c:marker>
          <c:cat>
            <c:strRef>
              <c:f>'AMSA_Binary (1)'!$B$13:$B$14</c:f>
              <c:strCache>
                <c:ptCount val="2"/>
                <c:pt idx="0">
                  <c:v>A</c:v>
                </c:pt>
                <c:pt idx="1">
                  <c:v>B</c:v>
                </c:pt>
              </c:strCache>
            </c:strRef>
          </c:cat>
          <c:val>
            <c:numRef>
              <c:f>'AMSA_Binary (1)'!$H$34:$H$35</c:f>
              <c:numCache>
                <c:formatCode>0.0000</c:formatCode>
                <c:ptCount val="2"/>
                <c:pt idx="0">
                  <c:v>0.393939393939394</c:v>
                </c:pt>
                <c:pt idx="1">
                  <c:v>0.253333333333333</c:v>
                </c:pt>
              </c:numCache>
            </c:numRef>
          </c:val>
          <c:smooth val="0"/>
        </c:ser>
        <c:ser>
          <c:idx val="1"/>
          <c:order val="1"/>
          <c:tx>
            <c:v>Fleiss' Kappa_x000d_P-Value</c:v>
          </c:tx>
          <c:spPr>
            <a:ln w="25400">
              <a:noFill/>
            </a:ln>
            <a:effectLst/>
          </c:spPr>
          <c:marker>
            <c:symbol val="dash"/>
            <c:size val="5"/>
            <c:spPr>
              <a:solidFill>
                <a:srgbClr val="000090"/>
              </a:solidFill>
              <a:ln>
                <a:solidFill>
                  <a:srgbClr val="000090"/>
                </a:solidFill>
                <a:prstDash val="solid"/>
              </a:ln>
            </c:spPr>
          </c:marker>
          <c:val>
            <c:numRef>
              <c:f>'AMSA_Binary (1)'!$J$34:$J$35</c:f>
              <c:numCache>
                <c:formatCode>0.0000</c:formatCode>
                <c:ptCount val="2"/>
                <c:pt idx="0">
                  <c:v>-0.044321876348897</c:v>
                </c:pt>
                <c:pt idx="1">
                  <c:v>-0.184927936954957</c:v>
                </c:pt>
              </c:numCache>
            </c:numRef>
          </c:val>
          <c:smooth val="0"/>
        </c:ser>
        <c:ser>
          <c:idx val="2"/>
          <c:order val="2"/>
          <c:tx>
            <c:v>Fleiss' Kappa 95.0% LC</c:v>
          </c:tx>
          <c:spPr>
            <a:ln w="25400">
              <a:noFill/>
            </a:ln>
            <a:effectLst/>
          </c:spPr>
          <c:marker>
            <c:symbol val="dash"/>
            <c:size val="5"/>
            <c:spPr>
              <a:solidFill>
                <a:srgbClr val="000090"/>
              </a:solidFill>
              <a:ln>
                <a:solidFill>
                  <a:srgbClr val="000090"/>
                </a:solidFill>
                <a:prstDash val="solid"/>
              </a:ln>
            </c:spPr>
          </c:marker>
          <c:val>
            <c:numRef>
              <c:f>'AMSA_Binary (1)'!$K$34:$K$35</c:f>
              <c:numCache>
                <c:formatCode>0.0000</c:formatCode>
                <c:ptCount val="2"/>
                <c:pt idx="0">
                  <c:v>0.832200664227684</c:v>
                </c:pt>
                <c:pt idx="1">
                  <c:v>0.691594603621624</c:v>
                </c:pt>
              </c:numCache>
            </c:numRef>
          </c:val>
          <c:smooth val="0"/>
        </c:ser>
        <c:dLbls>
          <c:showLegendKey val="0"/>
          <c:showVal val="0"/>
          <c:showCatName val="0"/>
          <c:showSerName val="0"/>
          <c:showPercent val="0"/>
          <c:showBubbleSize val="0"/>
        </c:dLbls>
        <c:hiLowLines/>
        <c:axId val="-2074630888"/>
        <c:axId val="-2074627576"/>
      </c:stockChart>
      <c:catAx>
        <c:axId val="-2074630888"/>
        <c:scaling>
          <c:orientation val="minMax"/>
        </c:scaling>
        <c:delete val="0"/>
        <c:axPos val="b"/>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74627576"/>
        <c:crosses val="autoZero"/>
        <c:auto val="1"/>
        <c:lblAlgn val="ctr"/>
        <c:lblOffset val="100"/>
        <c:noMultiLvlLbl val="0"/>
      </c:catAx>
      <c:valAx>
        <c:axId val="-2074627576"/>
        <c:scaling>
          <c:orientation val="minMax"/>
          <c:max val="1.0"/>
          <c:min val="0.0"/>
        </c:scaling>
        <c:delete val="0"/>
        <c:axPos val="l"/>
        <c:title>
          <c:tx>
            <c:rich>
              <a:bodyPr/>
              <a:lstStyle/>
              <a:p>
                <a:pPr>
                  <a:defRPr sz="1000" b="1" i="0" u="none" strike="noStrike" baseline="0">
                    <a:solidFill>
                      <a:srgbClr val="000000"/>
                    </a:solidFill>
                    <a:latin typeface="Calibri"/>
                    <a:ea typeface="Calibri"/>
                    <a:cs typeface="Calibri"/>
                  </a:defRPr>
                </a:pPr>
                <a:r>
                  <a:rPr lang="en-US"/>
                  <a:t>Kappa/CI: Each Appraiser vs. Standard Effectiveness</a:t>
                </a:r>
              </a:p>
            </c:rich>
          </c:tx>
          <c:layout/>
          <c:overlay val="0"/>
        </c:title>
        <c:numFmt formatCode="0.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074630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1</xdr:col>
      <xdr:colOff>4086225</xdr:colOff>
      <xdr:row>9</xdr:row>
      <xdr:rowOff>333375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4086225</xdr:colOff>
      <xdr:row>8</xdr:row>
      <xdr:rowOff>0</xdr:rowOff>
    </xdr:from>
    <xdr:to>
      <xdr:col>5</xdr:col>
      <xdr:colOff>406400</xdr:colOff>
      <xdr:row>9</xdr:row>
      <xdr:rowOff>333375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463550</xdr:colOff>
      <xdr:row>8</xdr:row>
      <xdr:rowOff>0</xdr:rowOff>
    </xdr:from>
    <xdr:to>
      <xdr:col>8</xdr:col>
      <xdr:colOff>565150</xdr:colOff>
      <xdr:row>9</xdr:row>
      <xdr:rowOff>333375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612775</xdr:colOff>
      <xdr:row>8</xdr:row>
      <xdr:rowOff>0</xdr:rowOff>
    </xdr:from>
    <xdr:to>
      <xdr:col>11</xdr:col>
      <xdr:colOff>409575</xdr:colOff>
      <xdr:row>9</xdr:row>
      <xdr:rowOff>333375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457200</xdr:colOff>
      <xdr:row>8</xdr:row>
      <xdr:rowOff>0</xdr:rowOff>
    </xdr:from>
    <xdr:to>
      <xdr:col>16</xdr:col>
      <xdr:colOff>66675</xdr:colOff>
      <xdr:row>9</xdr:row>
      <xdr:rowOff>333375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pplications/SigmaXL/SigmaXL.xla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20Files/SigmaXL/SigmaXL.xla"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tt_MSA_Bin"/>
      <sheetName val="Att_MSA_Ordinal"/>
      <sheetName val="Att_MSA_Nominal"/>
      <sheetName val="Two-Factor 4-Run DOE"/>
      <sheetName val="VA Process Load"/>
      <sheetName val=" Cause &amp; Effect Template"/>
      <sheetName val="Value Stream Mapping"/>
      <sheetName val="Poisson Dist Probability"/>
      <sheetName val="Fishbone"/>
      <sheetName val="Binomial Dist Probability"/>
      <sheetName val="Inverse Normal Calc"/>
      <sheetName val="Lognormal Dist Probability"/>
      <sheetName val="Weibull Dist Probability"/>
      <sheetName val="Exponential Dist Probability"/>
      <sheetName val="Normal Dist Probability"/>
      <sheetName val="Hypergeometric Dist Probability"/>
      <sheetName val="Three-Factor 4-Run DOE"/>
      <sheetName val="Three-Factor 8-Run DOE"/>
      <sheetName val="Four-Factor 8-Run DOE"/>
      <sheetName val="Four-Factor 16-Run DOE"/>
      <sheetName val="Five-Factor 8-Run DOE"/>
      <sheetName val="Five-Factor 16-Run DOE"/>
      <sheetName val="2 Poisson Rates Test CI"/>
      <sheetName val="1 Sample StdDev"/>
      <sheetName val="1 Sample t - CI Mean"/>
      <sheetName val="2 Proportions Test CI"/>
      <sheetName val="1 Proportion Test CI"/>
      <sheetName val="Minimum Sample Size Robust"/>
      <sheetName val="Pugh Matrix"/>
      <sheetName val="Attribute MSA"/>
      <sheetName val="Gage R&amp;R"/>
      <sheetName val="Sample Size Discrete"/>
      <sheetName val="Process Capability Ind"/>
      <sheetName val="Process Sigma Continuous"/>
      <sheetName val="Process Sigma Discrete"/>
      <sheetName val="Process Capability &amp; CI"/>
      <sheetName val="1 Proportion CI1"/>
      <sheetName val="2 Sample F-Test"/>
      <sheetName val="1 Sample CI StDev"/>
      <sheetName val="2 Sample t-Test Unequal Var"/>
      <sheetName val="2 Sample t-Test Equal Var"/>
      <sheetName val="Sample Size Continuous"/>
      <sheetName val="Options"/>
      <sheetName val="Ordinal Logistic Regression"/>
      <sheetName val="2 Proportions"/>
      <sheetName val="Binary Logistic"/>
      <sheetName val="Distfit"/>
      <sheetName val="Multiple Regression"/>
      <sheetName val="Johnson"/>
      <sheetName val="Nonnormal Weibull"/>
      <sheetName val="Prioritization Matrix"/>
      <sheetName val=" Fishbone"/>
      <sheetName val="Cause &amp; Effect (Fishbone)"/>
      <sheetName val="C (Count) Control Chart"/>
      <sheetName val="Individuals Control Chart"/>
      <sheetName val="Run Chart"/>
      <sheetName val="Histogram"/>
      <sheetName val="Pareto Chart"/>
      <sheetName val="IPO Diagram"/>
      <sheetName val="Rough data"/>
      <sheetName val="Takt Time"/>
      <sheetName val="Weibull"/>
      <sheetName val="DOE_Lookup"/>
      <sheetName val="Gage R&amp;R (Crossed) WKS"/>
      <sheetName val="DOE_Analyze"/>
      <sheetName val="MISC"/>
      <sheetName val="DOE"/>
      <sheetName val="Gage_R&amp;R"/>
      <sheetName val="xbarlook"/>
      <sheetName val="SampleCharts"/>
      <sheetName val="SampleMultiCharts"/>
      <sheetName val="Sheet1"/>
      <sheetName val="Recall"/>
      <sheetName val="Sheet2"/>
      <sheetName val="One-Way Chi-Square"/>
      <sheetName val="ppforpivo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ishbone5"/>
      <sheetName val="Prioritization Matrix"/>
      <sheetName val=" Cause &amp; Effect (Fishbone)"/>
      <sheetName val=" Cause &amp; Effect Template"/>
      <sheetName val=" Fishbone"/>
      <sheetName val="Multiple Regression"/>
      <sheetName val="Cause &amp; Effect (Fishbone)"/>
      <sheetName val="Fishbone"/>
      <sheetName val=" FMEA"/>
      <sheetName val="C (Count) Control Chart"/>
      <sheetName val="Individuals Control Chart"/>
      <sheetName val="Run Chart"/>
      <sheetName val="Histogram"/>
      <sheetName val="SIPOC"/>
      <sheetName val="Pareto Chart"/>
      <sheetName val="VA Process Load"/>
      <sheetName val="IPO Diagram"/>
      <sheetName val="OEE"/>
      <sheetName val="Stakeholder Analysis"/>
      <sheetName val="Rough data"/>
      <sheetName val="Takt Time"/>
      <sheetName val="Pugh Matrix"/>
      <sheetName val="30by30"/>
      <sheetName val="20by20"/>
      <sheetName val="10by10"/>
      <sheetName val="Charter"/>
      <sheetName val="Measurement Plan"/>
      <sheetName val="Control Plan"/>
      <sheetName val="Gage R&amp;R"/>
      <sheetName val="Weibull"/>
      <sheetName val="DOE_Lookup"/>
      <sheetName val="Att_MSA_Bin"/>
      <sheetName val="Gage R&amp;R (Crossed) WKS"/>
      <sheetName val="DOE_Analyze"/>
      <sheetName val="MISC"/>
      <sheetName val="DOE"/>
      <sheetName val="Sheet5"/>
      <sheetName val="Sheet4"/>
      <sheetName val="Sheet3"/>
      <sheetName val="Gage_R&amp;R"/>
      <sheetName val="FMEA"/>
      <sheetName val="Attribute MSA"/>
      <sheetName val="Process Sigma Continuous"/>
      <sheetName val="Sheet2"/>
      <sheetName val="Sheet1"/>
      <sheetName val="xbarlook"/>
      <sheetName val="ppforpivot1"/>
      <sheetName val="Process Sigma Discrete"/>
      <sheetName val="SampleCharts"/>
      <sheetName val="SampleMultiCharts"/>
      <sheetName val="Five-Factor 16-Run DOE"/>
      <sheetName val="Four-Factor 16-Run DOE"/>
      <sheetName val="Three-Factor 8-Run DOE"/>
      <sheetName val="Four-Factor 8-Run DOE"/>
      <sheetName val="Five-Factor 8-Run DOE"/>
      <sheetName val="Two-Factor 4-Run DOE"/>
      <sheetName val="Three-Factor 4-Run DOE"/>
      <sheetName val="C&amp;E Matrix"/>
      <sheetName val="Binary Logistic"/>
      <sheetName val="Ordinal Logistic Regression"/>
      <sheetName val="Sample Size Discrete"/>
      <sheetName val="Value Stream Mapping"/>
      <sheetName val="Process Capability Ind"/>
      <sheetName val="Process Capability &amp; CI"/>
      <sheetName val="1 Proportion CI"/>
      <sheetName val="2 Sample F-Test"/>
      <sheetName val="1 Sample CI StDev"/>
      <sheetName val="2 Sample t-Test Unequal Var"/>
      <sheetName val="2 Sample t-Test Equal Var"/>
      <sheetName val="1 Sample t - CI Mean"/>
      <sheetName val="Sample Size Continuous"/>
      <sheetName val="Poisson Dist Probability"/>
      <sheetName val="Binomial Dist Probability"/>
      <sheetName val="Inverse Normal Calc"/>
      <sheetName val="Lognormal Dist Probability"/>
      <sheetName val="Weibull Dist Probability"/>
      <sheetName val="Exponential Dist Probability"/>
      <sheetName val="Normal Dist Probability"/>
      <sheetName val="Hypergeometric Dist Probability"/>
      <sheetName val="2 Proportions"/>
      <sheetName val="Distfit"/>
      <sheetName val="Johnson"/>
      <sheetName val="Nonnormal Weibull"/>
      <sheetName val="Solution Selection Matrix"/>
      <sheetName val="Cause &amp; Effect Template"/>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row r="1">
          <cell r="A1" t="str">
            <v>test1</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refreshError="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refreshError="1"/>
      <sheetData sheetId="8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activeCell="D41" sqref="A1:D41"/>
    </sheetView>
  </sheetViews>
  <sheetFormatPr baseColWidth="10" defaultColWidth="8.83203125" defaultRowHeight="14" x14ac:dyDescent="0"/>
  <sheetData>
    <row r="1" spans="1:4">
      <c r="A1" s="1" t="s">
        <v>0</v>
      </c>
      <c r="B1" s="1" t="s">
        <v>1</v>
      </c>
      <c r="C1" s="1" t="s">
        <v>2</v>
      </c>
      <c r="D1" s="1" t="s">
        <v>3</v>
      </c>
    </row>
    <row r="2" spans="1:4">
      <c r="A2" s="1">
        <v>1</v>
      </c>
      <c r="B2" s="1" t="s">
        <v>4</v>
      </c>
      <c r="C2" s="1">
        <v>0</v>
      </c>
      <c r="D2" s="1">
        <v>0</v>
      </c>
    </row>
    <row r="3" spans="1:4">
      <c r="A3" s="1">
        <v>1</v>
      </c>
      <c r="B3" s="1" t="s">
        <v>4</v>
      </c>
      <c r="C3" s="1">
        <v>0</v>
      </c>
      <c r="D3" s="1">
        <v>0</v>
      </c>
    </row>
    <row r="4" spans="1:4">
      <c r="A4" s="1">
        <v>1</v>
      </c>
      <c r="B4" s="1" t="s">
        <v>5</v>
      </c>
      <c r="C4" s="1">
        <v>1</v>
      </c>
      <c r="D4" s="1">
        <v>0</v>
      </c>
    </row>
    <row r="5" spans="1:4">
      <c r="A5" s="1">
        <v>1</v>
      </c>
      <c r="B5" s="1" t="s">
        <v>5</v>
      </c>
      <c r="C5" s="1">
        <v>1</v>
      </c>
      <c r="D5" s="1">
        <v>0</v>
      </c>
    </row>
    <row r="6" spans="1:4">
      <c r="A6" s="1">
        <v>2</v>
      </c>
      <c r="B6" s="1" t="s">
        <v>4</v>
      </c>
      <c r="C6" s="1">
        <v>1</v>
      </c>
      <c r="D6" s="1">
        <v>1</v>
      </c>
    </row>
    <row r="7" spans="1:4">
      <c r="A7" s="1">
        <v>2</v>
      </c>
      <c r="B7" s="1" t="s">
        <v>4</v>
      </c>
      <c r="C7" s="1">
        <v>1</v>
      </c>
      <c r="D7" s="1">
        <v>1</v>
      </c>
    </row>
    <row r="8" spans="1:4">
      <c r="A8" s="1">
        <v>2</v>
      </c>
      <c r="B8" s="1" t="s">
        <v>5</v>
      </c>
      <c r="C8" s="1">
        <v>1</v>
      </c>
      <c r="D8" s="1">
        <v>1</v>
      </c>
    </row>
    <row r="9" spans="1:4">
      <c r="A9" s="1">
        <v>2</v>
      </c>
      <c r="B9" s="1" t="s">
        <v>5</v>
      </c>
      <c r="C9" s="1">
        <v>1</v>
      </c>
      <c r="D9" s="1">
        <v>1</v>
      </c>
    </row>
    <row r="10" spans="1:4">
      <c r="A10" s="1">
        <v>3</v>
      </c>
      <c r="B10" s="1" t="s">
        <v>4</v>
      </c>
      <c r="C10" s="1">
        <v>1</v>
      </c>
      <c r="D10" s="1">
        <v>1</v>
      </c>
    </row>
    <row r="11" spans="1:4">
      <c r="A11" s="1">
        <v>3</v>
      </c>
      <c r="B11" s="1" t="s">
        <v>4</v>
      </c>
      <c r="C11" s="1">
        <v>0</v>
      </c>
      <c r="D11" s="1">
        <v>1</v>
      </c>
    </row>
    <row r="12" spans="1:4">
      <c r="A12" s="1">
        <v>3</v>
      </c>
      <c r="B12" s="1" t="s">
        <v>5</v>
      </c>
      <c r="C12" s="1">
        <v>1</v>
      </c>
      <c r="D12" s="1">
        <v>1</v>
      </c>
    </row>
    <row r="13" spans="1:4">
      <c r="A13" s="1">
        <v>3</v>
      </c>
      <c r="B13" s="1" t="s">
        <v>5</v>
      </c>
      <c r="C13" s="1">
        <v>1</v>
      </c>
      <c r="D13" s="1">
        <v>1</v>
      </c>
    </row>
    <row r="14" spans="1:4">
      <c r="A14" s="1">
        <v>4</v>
      </c>
      <c r="B14" s="1" t="s">
        <v>4</v>
      </c>
      <c r="C14" s="1">
        <v>1</v>
      </c>
      <c r="D14" s="1">
        <v>0</v>
      </c>
    </row>
    <row r="15" spans="1:4">
      <c r="A15" s="1">
        <v>4</v>
      </c>
      <c r="B15" s="1" t="s">
        <v>4</v>
      </c>
      <c r="C15" s="1">
        <v>1</v>
      </c>
      <c r="D15" s="1">
        <v>0</v>
      </c>
    </row>
    <row r="16" spans="1:4">
      <c r="A16" s="1">
        <v>4</v>
      </c>
      <c r="B16" s="1" t="s">
        <v>5</v>
      </c>
      <c r="C16" s="1">
        <v>1</v>
      </c>
      <c r="D16" s="1">
        <v>0</v>
      </c>
    </row>
    <row r="17" spans="1:4">
      <c r="A17" s="1">
        <v>4</v>
      </c>
      <c r="B17" s="1" t="s">
        <v>5</v>
      </c>
      <c r="C17" s="1">
        <v>1</v>
      </c>
      <c r="D17" s="1">
        <v>0</v>
      </c>
    </row>
    <row r="18" spans="1:4">
      <c r="A18" s="1">
        <v>5</v>
      </c>
      <c r="B18" s="1" t="s">
        <v>4</v>
      </c>
      <c r="C18" s="1">
        <v>0</v>
      </c>
      <c r="D18" s="1">
        <v>1</v>
      </c>
    </row>
    <row r="19" spans="1:4">
      <c r="A19" s="1">
        <v>5</v>
      </c>
      <c r="B19" s="1" t="s">
        <v>4</v>
      </c>
      <c r="C19" s="1">
        <v>0</v>
      </c>
      <c r="D19" s="1">
        <v>1</v>
      </c>
    </row>
    <row r="20" spans="1:4">
      <c r="A20" s="1">
        <v>5</v>
      </c>
      <c r="B20" s="1" t="s">
        <v>5</v>
      </c>
      <c r="C20" s="1">
        <v>0</v>
      </c>
      <c r="D20" s="1">
        <v>1</v>
      </c>
    </row>
    <row r="21" spans="1:4">
      <c r="A21" s="1">
        <v>5</v>
      </c>
      <c r="B21" s="1" t="s">
        <v>5</v>
      </c>
      <c r="C21" s="1">
        <v>0</v>
      </c>
      <c r="D21" s="1">
        <v>1</v>
      </c>
    </row>
    <row r="22" spans="1:4">
      <c r="A22" s="1">
        <v>6</v>
      </c>
      <c r="B22" s="1" t="s">
        <v>4</v>
      </c>
      <c r="C22" s="1">
        <v>1</v>
      </c>
      <c r="D22" s="1">
        <v>1</v>
      </c>
    </row>
    <row r="23" spans="1:4">
      <c r="A23" s="1">
        <v>6</v>
      </c>
      <c r="B23" s="1" t="s">
        <v>4</v>
      </c>
      <c r="C23" s="1">
        <v>1</v>
      </c>
      <c r="D23" s="1">
        <v>1</v>
      </c>
    </row>
    <row r="24" spans="1:4">
      <c r="A24" s="1">
        <v>6</v>
      </c>
      <c r="B24" s="1" t="s">
        <v>5</v>
      </c>
      <c r="C24" s="1">
        <v>1</v>
      </c>
      <c r="D24" s="1">
        <v>1</v>
      </c>
    </row>
    <row r="25" spans="1:4">
      <c r="A25" s="1">
        <v>6</v>
      </c>
      <c r="B25" s="1" t="s">
        <v>5</v>
      </c>
      <c r="C25" s="1">
        <v>1</v>
      </c>
      <c r="D25" s="1">
        <v>1</v>
      </c>
    </row>
    <row r="26" spans="1:4">
      <c r="A26" s="1">
        <v>7</v>
      </c>
      <c r="B26" s="1" t="s">
        <v>4</v>
      </c>
      <c r="C26" s="1">
        <v>1</v>
      </c>
      <c r="D26" s="1">
        <v>1</v>
      </c>
    </row>
    <row r="27" spans="1:4">
      <c r="A27" s="1">
        <v>7</v>
      </c>
      <c r="B27" s="1" t="s">
        <v>4</v>
      </c>
      <c r="C27" s="1">
        <v>1</v>
      </c>
      <c r="D27" s="1">
        <v>1</v>
      </c>
    </row>
    <row r="28" spans="1:4">
      <c r="A28" s="1">
        <v>7</v>
      </c>
      <c r="B28" s="1" t="s">
        <v>5</v>
      </c>
      <c r="C28" s="1">
        <v>1</v>
      </c>
      <c r="D28" s="1">
        <v>1</v>
      </c>
    </row>
    <row r="29" spans="1:4">
      <c r="A29" s="1">
        <v>7</v>
      </c>
      <c r="B29" s="1" t="s">
        <v>5</v>
      </c>
      <c r="C29" s="1">
        <v>1</v>
      </c>
      <c r="D29" s="1">
        <v>1</v>
      </c>
    </row>
    <row r="30" spans="1:4">
      <c r="A30" s="1">
        <v>8</v>
      </c>
      <c r="B30" s="1" t="s">
        <v>4</v>
      </c>
      <c r="C30" s="1">
        <v>0</v>
      </c>
      <c r="D30" s="1">
        <v>0</v>
      </c>
    </row>
    <row r="31" spans="1:4">
      <c r="A31" s="1">
        <v>8</v>
      </c>
      <c r="B31" s="1" t="s">
        <v>4</v>
      </c>
      <c r="C31" s="1">
        <v>0</v>
      </c>
      <c r="D31" s="1">
        <v>0</v>
      </c>
    </row>
    <row r="32" spans="1:4">
      <c r="A32" s="1">
        <v>8</v>
      </c>
      <c r="B32" s="1" t="s">
        <v>5</v>
      </c>
      <c r="C32" s="1">
        <v>0</v>
      </c>
      <c r="D32" s="1">
        <v>0</v>
      </c>
    </row>
    <row r="33" spans="1:4">
      <c r="A33" s="1">
        <v>8</v>
      </c>
      <c r="B33" s="1" t="s">
        <v>5</v>
      </c>
      <c r="C33" s="1">
        <v>0</v>
      </c>
      <c r="D33" s="1">
        <v>0</v>
      </c>
    </row>
    <row r="34" spans="1:4">
      <c r="A34" s="1">
        <v>9</v>
      </c>
      <c r="B34" s="1" t="s">
        <v>4</v>
      </c>
      <c r="C34" s="1">
        <v>0</v>
      </c>
      <c r="D34" s="1">
        <v>0</v>
      </c>
    </row>
    <row r="35" spans="1:4">
      <c r="A35" s="1">
        <v>9</v>
      </c>
      <c r="B35" s="1" t="s">
        <v>4</v>
      </c>
      <c r="C35" s="1">
        <v>0</v>
      </c>
      <c r="D35" s="1">
        <v>0</v>
      </c>
    </row>
    <row r="36" spans="1:4">
      <c r="A36" s="1">
        <v>9</v>
      </c>
      <c r="B36" s="1" t="s">
        <v>5</v>
      </c>
      <c r="C36" s="1">
        <v>0</v>
      </c>
      <c r="D36" s="1">
        <v>0</v>
      </c>
    </row>
    <row r="37" spans="1:4">
      <c r="A37" s="1">
        <v>9</v>
      </c>
      <c r="B37" s="1" t="s">
        <v>5</v>
      </c>
      <c r="C37" s="1">
        <v>0</v>
      </c>
      <c r="D37" s="1">
        <v>0</v>
      </c>
    </row>
    <row r="38" spans="1:4">
      <c r="A38" s="1">
        <v>10</v>
      </c>
      <c r="B38" s="1" t="s">
        <v>4</v>
      </c>
      <c r="C38" s="1">
        <v>1</v>
      </c>
      <c r="D38" s="1">
        <v>1</v>
      </c>
    </row>
    <row r="39" spans="1:4">
      <c r="A39" s="1">
        <v>10</v>
      </c>
      <c r="B39" s="1" t="s">
        <v>4</v>
      </c>
      <c r="C39" s="1">
        <v>0</v>
      </c>
      <c r="D39" s="1">
        <v>1</v>
      </c>
    </row>
    <row r="40" spans="1:4">
      <c r="A40" s="1">
        <v>10</v>
      </c>
      <c r="B40" s="1" t="s">
        <v>5</v>
      </c>
      <c r="C40" s="1">
        <v>1</v>
      </c>
      <c r="D40" s="1">
        <v>1</v>
      </c>
    </row>
    <row r="41" spans="1:4">
      <c r="A41" s="1">
        <v>10</v>
      </c>
      <c r="B41" s="1" t="s">
        <v>5</v>
      </c>
      <c r="C41" s="1">
        <v>0</v>
      </c>
      <c r="D41" s="1">
        <v>1</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enableFormatConditionsCalculation="0"/>
  <dimension ref="B1:IV978"/>
  <sheetViews>
    <sheetView showGridLines="0" showRowColHeaders="0" topLeftCell="A3" workbookViewId="0">
      <selection activeCell="B4" sqref="B4"/>
    </sheetView>
  </sheetViews>
  <sheetFormatPr baseColWidth="10" defaultColWidth="8.83203125" defaultRowHeight="12" x14ac:dyDescent="0"/>
  <cols>
    <col min="1" max="1" width="8.83203125" style="2"/>
    <col min="2" max="2" width="70.6640625" style="2" customWidth="1"/>
    <col min="3" max="3" width="9" style="2" customWidth="1"/>
    <col min="4" max="4" width="10.83203125" style="2" customWidth="1"/>
    <col min="5" max="5" width="10.6640625" style="2" customWidth="1"/>
    <col min="6" max="6" width="15.33203125" style="2" customWidth="1"/>
    <col min="7" max="7" width="15.5" style="2" customWidth="1"/>
    <col min="8" max="8" width="20.83203125" style="2" customWidth="1"/>
    <col min="9" max="9" width="20" style="2" customWidth="1"/>
    <col min="10" max="10" width="17.1640625" style="2" customWidth="1"/>
    <col min="11" max="11" width="18.5" style="2" customWidth="1"/>
    <col min="12" max="12" width="19.1640625" style="2" customWidth="1"/>
    <col min="13" max="15" width="8.83203125" style="2"/>
    <col min="16" max="16" width="13.5" style="2" customWidth="1"/>
    <col min="17" max="17" width="12" style="2" customWidth="1"/>
    <col min="18" max="18" width="8.83203125" style="2"/>
    <col min="19" max="19" width="13.5" style="2" customWidth="1"/>
    <col min="20" max="20" width="12.83203125" style="2" customWidth="1"/>
    <col min="21" max="21" width="12.6640625" style="2" customWidth="1"/>
    <col min="22" max="22" width="16" style="2" customWidth="1"/>
    <col min="23" max="31" width="8.83203125" style="2"/>
    <col min="32" max="32" width="13.5" style="2" customWidth="1"/>
    <col min="33" max="33" width="12" style="2" customWidth="1"/>
    <col min="34" max="34" width="13.6640625" style="2" customWidth="1"/>
    <col min="35" max="35" width="8.83203125" style="2"/>
    <col min="36" max="36" width="38.6640625" style="2" customWidth="1"/>
    <col min="37" max="40" width="8.83203125" style="2"/>
    <col min="41" max="41" width="12.1640625" style="2" customWidth="1"/>
    <col min="42" max="42" width="14.83203125" style="2" customWidth="1"/>
    <col min="43" max="57" width="8.83203125" style="2"/>
    <col min="58" max="58" width="35" style="2" customWidth="1"/>
    <col min="59" max="68" width="8.83203125" style="2"/>
    <col min="69" max="69" width="24.1640625" style="2" customWidth="1"/>
    <col min="70" max="76" width="8.83203125" style="2"/>
    <col min="77" max="77" width="15.83203125" style="2" customWidth="1"/>
    <col min="78" max="78" width="16" style="2" customWidth="1"/>
    <col min="79" max="79" width="16.33203125" style="2" customWidth="1"/>
    <col min="80" max="80" width="8.83203125" style="2"/>
    <col min="81" max="81" width="49.6640625" style="2" customWidth="1"/>
    <col min="82" max="88" width="8.83203125" style="2"/>
    <col min="89" max="89" width="45.5" style="2" customWidth="1"/>
    <col min="90" max="16384" width="8.83203125" style="2"/>
  </cols>
  <sheetData>
    <row r="1" spans="2:256" ht="14">
      <c r="F1" s="3"/>
      <c r="L1" s="3" t="s">
        <v>51</v>
      </c>
      <c r="M1" s="3">
        <v>1</v>
      </c>
      <c r="N1" s="7">
        <v>0</v>
      </c>
      <c r="IV1">
        <v>2</v>
      </c>
    </row>
    <row r="2" spans="2:256" ht="14">
      <c r="B2" s="4" t="s">
        <v>6</v>
      </c>
      <c r="C2" s="5"/>
      <c r="D2" s="5"/>
      <c r="E2" s="5"/>
      <c r="F2" s="6">
        <v>2</v>
      </c>
      <c r="G2" s="5"/>
      <c r="H2" s="5"/>
      <c r="I2" s="5"/>
      <c r="J2" s="5"/>
      <c r="L2" s="7">
        <v>1</v>
      </c>
      <c r="M2" s="7">
        <v>0</v>
      </c>
      <c r="N2" s="3">
        <v>1</v>
      </c>
      <c r="O2" s="8"/>
      <c r="P2" s="8"/>
      <c r="IV2">
        <v>2</v>
      </c>
    </row>
    <row r="3" spans="2:256" ht="15" thickBot="1">
      <c r="B3" s="4"/>
      <c r="C3" s="5"/>
      <c r="D3" s="5"/>
      <c r="E3" s="5"/>
      <c r="F3" s="6"/>
      <c r="G3" s="5"/>
      <c r="H3" s="5"/>
      <c r="I3" s="5"/>
      <c r="J3" s="5"/>
      <c r="L3" s="7" t="s">
        <v>7</v>
      </c>
      <c r="M3" s="9"/>
      <c r="N3" s="10"/>
      <c r="O3" s="11"/>
      <c r="P3" s="11"/>
      <c r="IV3">
        <v>1</v>
      </c>
    </row>
    <row r="4" spans="2:256" ht="14">
      <c r="B4" s="12" t="s">
        <v>8</v>
      </c>
      <c r="C4" s="13"/>
      <c r="D4" s="14"/>
      <c r="E4" s="14"/>
      <c r="F4" s="14"/>
      <c r="G4" s="14"/>
      <c r="H4" s="14"/>
      <c r="I4" s="14"/>
      <c r="J4" s="15"/>
      <c r="L4" s="7">
        <v>1</v>
      </c>
      <c r="M4" s="16"/>
      <c r="N4" s="17"/>
      <c r="O4" s="17"/>
      <c r="P4" s="18"/>
      <c r="IV4">
        <v>1</v>
      </c>
    </row>
    <row r="5" spans="2:256">
      <c r="B5" s="19" t="s">
        <v>9</v>
      </c>
      <c r="C5" s="20"/>
      <c r="D5" s="21"/>
      <c r="E5" s="21"/>
      <c r="F5" s="21"/>
      <c r="G5" s="21"/>
      <c r="H5" s="21"/>
      <c r="I5" s="21"/>
      <c r="J5" s="22"/>
      <c r="L5" s="8"/>
      <c r="M5" s="23"/>
      <c r="N5" s="17"/>
      <c r="O5" s="17"/>
      <c r="P5" s="18"/>
    </row>
    <row r="6" spans="2:256">
      <c r="B6" s="19" t="s">
        <v>10</v>
      </c>
      <c r="C6" s="20"/>
      <c r="D6" s="21"/>
      <c r="E6" s="21"/>
      <c r="F6" s="21"/>
      <c r="G6" s="21"/>
      <c r="H6" s="21"/>
      <c r="I6" s="21"/>
      <c r="J6" s="22"/>
      <c r="L6" s="8"/>
      <c r="M6" s="23"/>
      <c r="N6" s="17"/>
      <c r="O6" s="17"/>
      <c r="P6" s="18"/>
    </row>
    <row r="7" spans="2:256" ht="13" thickBot="1">
      <c r="B7" s="24" t="s">
        <v>11</v>
      </c>
      <c r="C7" s="25"/>
      <c r="D7" s="26"/>
      <c r="E7" s="26"/>
      <c r="F7" s="26"/>
      <c r="G7" s="26"/>
      <c r="H7" s="26"/>
      <c r="I7" s="26"/>
      <c r="J7" s="27"/>
      <c r="L7" s="8"/>
      <c r="M7" s="23"/>
      <c r="N7" s="17"/>
      <c r="O7" s="17"/>
      <c r="P7" s="18"/>
    </row>
    <row r="8" spans="2:256">
      <c r="L8" s="8"/>
      <c r="M8" s="8"/>
      <c r="N8" s="8"/>
      <c r="O8" s="8"/>
      <c r="P8" s="8"/>
    </row>
    <row r="9" spans="2:256" ht="146.25" customHeight="1"/>
    <row r="10" spans="2:256" ht="42" customHeight="1">
      <c r="B10" s="28"/>
    </row>
    <row r="11" spans="2:256" ht="13" thickBot="1">
      <c r="B11" s="167" t="s">
        <v>12</v>
      </c>
      <c r="C11" s="129"/>
      <c r="D11" s="130"/>
      <c r="E11" s="130"/>
      <c r="F11" s="63"/>
      <c r="G11" s="130"/>
      <c r="H11" s="130"/>
      <c r="I11" s="130"/>
      <c r="J11" s="130"/>
      <c r="K11" s="130"/>
      <c r="L11" s="129"/>
      <c r="M11" s="63"/>
      <c r="N11" s="63"/>
    </row>
    <row r="12" spans="2:256" ht="27.75" customHeight="1" thickBot="1">
      <c r="B12" s="47" t="s">
        <v>13</v>
      </c>
      <c r="C12" s="48" t="s">
        <v>14</v>
      </c>
      <c r="D12" s="49" t="s">
        <v>15</v>
      </c>
      <c r="E12" s="49" t="s">
        <v>16</v>
      </c>
      <c r="F12" s="50" t="str">
        <f>CONCATENATE(L1,"% LC (",L3,")")</f>
        <v>95.0% LC (Score)</v>
      </c>
      <c r="G12" s="51" t="str">
        <f>CONCATENATE(L1,"% UC (", L3,")")</f>
        <v>95.0% UC (Score)</v>
      </c>
      <c r="H12" s="52" t="s">
        <v>17</v>
      </c>
      <c r="I12" s="53" t="s">
        <v>18</v>
      </c>
      <c r="J12" s="53" t="str">
        <f>CONCATENATE("Fleiss' Kappa ",L1, "% LC")</f>
        <v>Fleiss' Kappa 95.0% LC</v>
      </c>
      <c r="K12" s="51" t="str">
        <f>CONCATENATE("Fleiss' Kappa  ",L1, "% UC")</f>
        <v>Fleiss' Kappa  95.0% UC</v>
      </c>
      <c r="L12" s="129"/>
      <c r="M12" s="63"/>
      <c r="N12" s="63"/>
      <c r="AE12" s="29"/>
    </row>
    <row r="13" spans="2:256" ht="13.5" customHeight="1">
      <c r="B13" s="160" t="s">
        <v>4</v>
      </c>
      <c r="C13" s="54">
        <v>10</v>
      </c>
      <c r="D13" s="55">
        <v>8</v>
      </c>
      <c r="E13" s="56">
        <v>80</v>
      </c>
      <c r="F13" s="57">
        <v>49.016247153664189</v>
      </c>
      <c r="G13" s="58">
        <v>94.331784854562486</v>
      </c>
      <c r="H13" s="59">
        <v>0.60000000000000009</v>
      </c>
      <c r="I13" s="60">
        <v>2.888978556179863E-2</v>
      </c>
      <c r="J13" s="61">
        <v>-1.9795032304561477E-2</v>
      </c>
      <c r="K13" s="62">
        <v>1</v>
      </c>
      <c r="L13" s="63"/>
      <c r="M13" s="63"/>
      <c r="N13" s="63"/>
      <c r="W13" s="31"/>
      <c r="AE13" s="31"/>
      <c r="BX13" s="29"/>
    </row>
    <row r="14" spans="2:256" ht="13.5" customHeight="1" thickBot="1">
      <c r="B14" s="161" t="s">
        <v>5</v>
      </c>
      <c r="C14" s="64">
        <v>10</v>
      </c>
      <c r="D14" s="65">
        <v>9</v>
      </c>
      <c r="E14" s="66">
        <v>90</v>
      </c>
      <c r="F14" s="67">
        <v>59.584997320476162</v>
      </c>
      <c r="G14" s="68">
        <v>98.212378690492727</v>
      </c>
      <c r="H14" s="69">
        <v>0.78021978021978022</v>
      </c>
      <c r="I14" s="70">
        <v>6.8073526861379607E-3</v>
      </c>
      <c r="J14" s="71">
        <v>0.16042474791521866</v>
      </c>
      <c r="K14" s="72">
        <v>1</v>
      </c>
      <c r="L14" s="63"/>
      <c r="M14" s="63"/>
      <c r="N14" s="63"/>
      <c r="W14" s="31"/>
      <c r="AE14" s="31"/>
      <c r="BX14" s="29"/>
    </row>
    <row r="15" spans="2:256" ht="15" customHeight="1" thickBot="1">
      <c r="B15" s="73"/>
      <c r="C15" s="63"/>
      <c r="D15" s="63"/>
      <c r="E15" s="63"/>
      <c r="F15" s="63"/>
      <c r="G15" s="63"/>
      <c r="H15" s="63"/>
      <c r="I15" s="63"/>
      <c r="J15" s="63"/>
      <c r="K15" s="63"/>
      <c r="L15" s="63"/>
      <c r="M15" s="63"/>
      <c r="N15" s="63"/>
      <c r="O15" s="31"/>
      <c r="P15" s="31"/>
      <c r="Q15" s="31"/>
      <c r="R15" s="31"/>
      <c r="S15" s="31"/>
      <c r="T15" s="31"/>
      <c r="U15" s="31"/>
      <c r="V15" s="31"/>
      <c r="W15" s="31"/>
      <c r="X15" s="31"/>
      <c r="Y15" s="31"/>
      <c r="Z15" s="31"/>
      <c r="AA15" s="31"/>
      <c r="AB15" s="31"/>
      <c r="AC15" s="31"/>
      <c r="AD15" s="31"/>
      <c r="AE15" s="31"/>
      <c r="BX15" s="29"/>
      <c r="CC15" s="11"/>
      <c r="CD15" s="42"/>
      <c r="CE15" s="42"/>
      <c r="CF15" s="34"/>
      <c r="CG15" s="35"/>
      <c r="CH15" s="35"/>
      <c r="CI15" s="29"/>
    </row>
    <row r="16" spans="2:256" ht="21" thickBot="1">
      <c r="B16" s="74" t="s">
        <v>19</v>
      </c>
      <c r="C16" s="48" t="s">
        <v>14</v>
      </c>
      <c r="D16" s="49" t="s">
        <v>15</v>
      </c>
      <c r="E16" s="49" t="s">
        <v>16</v>
      </c>
      <c r="F16" s="50" t="str">
        <f>CONCATENATE(L1,"% LC (", L3,")")</f>
        <v>95.0% LC (Score)</v>
      </c>
      <c r="G16" s="51" t="str">
        <f>CONCATENATE(L1,"% UC (", L3,")")</f>
        <v>95.0% UC (Score)</v>
      </c>
      <c r="H16" s="52" t="s">
        <v>20</v>
      </c>
      <c r="I16" s="53" t="s">
        <v>21</v>
      </c>
      <c r="J16" s="53" t="str">
        <f>CONCATENATE("Fleiss' Kappa ",L1, "% LC")</f>
        <v>Fleiss' Kappa 95.0% LC</v>
      </c>
      <c r="K16" s="51" t="str">
        <f>CONCATENATE("Fleiss' Kappa ",L1, "% UC")</f>
        <v>Fleiss' Kappa 95.0% UC</v>
      </c>
      <c r="L16" s="63"/>
      <c r="M16" s="63"/>
      <c r="N16" s="63"/>
      <c r="O16" s="31"/>
      <c r="P16" s="31"/>
      <c r="Q16" s="31"/>
      <c r="R16" s="31"/>
      <c r="S16" s="31"/>
      <c r="T16" s="31"/>
      <c r="U16" s="31"/>
      <c r="V16" s="31"/>
      <c r="W16" s="31"/>
      <c r="X16" s="31"/>
      <c r="Y16" s="31"/>
      <c r="Z16" s="31"/>
      <c r="AA16" s="31"/>
      <c r="AB16" s="31"/>
      <c r="AC16" s="31"/>
      <c r="AD16" s="31"/>
      <c r="AE16" s="31"/>
      <c r="AU16" s="38"/>
      <c r="AV16" s="38"/>
      <c r="AW16" s="38"/>
      <c r="AX16" s="38"/>
      <c r="AY16" s="38"/>
      <c r="AZ16" s="38"/>
      <c r="BA16" s="38"/>
      <c r="BB16" s="38"/>
      <c r="BC16" s="38"/>
      <c r="BD16" s="38"/>
      <c r="BQ16" s="43"/>
      <c r="BR16" s="35"/>
      <c r="BS16" s="35"/>
      <c r="BT16" s="29"/>
      <c r="BU16" s="35"/>
      <c r="BV16" s="35"/>
      <c r="BW16" s="29"/>
      <c r="BX16" s="29"/>
    </row>
    <row r="17" spans="2:101">
      <c r="B17" s="160" t="s">
        <v>4</v>
      </c>
      <c r="C17" s="54">
        <v>10</v>
      </c>
      <c r="D17" s="55">
        <v>6</v>
      </c>
      <c r="E17" s="56">
        <v>60</v>
      </c>
      <c r="F17" s="57">
        <v>31.267376973365842</v>
      </c>
      <c r="G17" s="58">
        <v>83.181967029376395</v>
      </c>
      <c r="H17" s="59">
        <v>0.39166666666666666</v>
      </c>
      <c r="I17" s="60">
        <v>3.9922460705375917E-2</v>
      </c>
      <c r="J17" s="61">
        <v>-4.6594603621624042E-2</v>
      </c>
      <c r="K17" s="62">
        <v>0.82992793695495737</v>
      </c>
      <c r="L17" s="63"/>
      <c r="M17" s="63"/>
      <c r="N17" s="63"/>
      <c r="O17" s="31"/>
      <c r="P17" s="31"/>
      <c r="Q17" s="31"/>
      <c r="R17" s="31"/>
      <c r="S17" s="31"/>
      <c r="T17" s="31"/>
      <c r="U17" s="31"/>
      <c r="V17" s="31"/>
      <c r="W17" s="31"/>
      <c r="X17" s="31"/>
      <c r="Y17" s="31"/>
      <c r="Z17" s="31"/>
      <c r="AA17" s="31"/>
      <c r="AB17" s="31"/>
      <c r="AC17" s="31"/>
      <c r="AD17" s="31"/>
      <c r="AE17" s="31"/>
      <c r="AF17" s="31"/>
      <c r="AU17" s="38"/>
      <c r="AV17" s="38"/>
      <c r="AW17" s="38"/>
      <c r="AX17" s="38"/>
      <c r="AY17" s="38"/>
      <c r="AZ17" s="38"/>
      <c r="BA17" s="38"/>
      <c r="BB17" s="38"/>
      <c r="BC17" s="38"/>
      <c r="BD17" s="38"/>
      <c r="BQ17" s="45"/>
      <c r="BR17" s="45"/>
    </row>
    <row r="18" spans="2:101" ht="15" thickBot="1">
      <c r="B18" s="161" t="s">
        <v>5</v>
      </c>
      <c r="C18" s="64">
        <v>10</v>
      </c>
      <c r="D18" s="65">
        <v>6</v>
      </c>
      <c r="E18" s="66">
        <v>60</v>
      </c>
      <c r="F18" s="67">
        <v>31.267376973365842</v>
      </c>
      <c r="G18" s="68">
        <v>83.181967029376395</v>
      </c>
      <c r="H18" s="75">
        <v>0.25366300366300354</v>
      </c>
      <c r="I18" s="76">
        <v>0.12831016293046188</v>
      </c>
      <c r="J18" s="71">
        <v>-0.18459826662528717</v>
      </c>
      <c r="K18" s="72">
        <v>0.6919242739512943</v>
      </c>
      <c r="L18" s="63"/>
      <c r="M18" s="63"/>
      <c r="N18" s="63"/>
      <c r="O18" s="31"/>
      <c r="P18" s="31"/>
      <c r="Q18" s="31"/>
      <c r="R18" s="31"/>
      <c r="S18" s="31"/>
      <c r="T18" s="31"/>
      <c r="U18" s="31"/>
      <c r="V18" s="31"/>
      <c r="W18" s="31"/>
      <c r="X18" s="31"/>
      <c r="Y18" s="31"/>
      <c r="Z18" s="31"/>
      <c r="AA18" s="31"/>
      <c r="AB18" s="31"/>
      <c r="AC18" s="31"/>
      <c r="AD18" s="31"/>
      <c r="AE18" s="31"/>
      <c r="AF18" s="31"/>
      <c r="AU18" s="38"/>
      <c r="AV18" s="38"/>
      <c r="AW18" s="38"/>
      <c r="AX18" s="38"/>
      <c r="AY18" s="38"/>
      <c r="AZ18" s="38"/>
      <c r="BA18" s="38"/>
      <c r="BB18" s="38"/>
      <c r="BC18" s="38"/>
      <c r="BD18" s="38"/>
      <c r="BQ18" s="45"/>
      <c r="BR18" s="45"/>
      <c r="CQ18" s="3"/>
      <c r="CR18" s="23"/>
      <c r="CT18"/>
      <c r="CU18"/>
      <c r="CV18"/>
      <c r="CW18"/>
    </row>
    <row r="19" spans="2:101" ht="15" thickBot="1">
      <c r="B19" s="73"/>
      <c r="C19" s="63"/>
      <c r="D19" s="63"/>
      <c r="E19" s="63"/>
      <c r="F19" s="63"/>
      <c r="G19" s="63"/>
      <c r="H19" s="63"/>
      <c r="I19" s="63"/>
      <c r="J19" s="63"/>
      <c r="K19" s="63"/>
      <c r="L19" s="63"/>
      <c r="M19" s="63"/>
      <c r="N19" s="63"/>
      <c r="O19" s="31"/>
      <c r="P19" s="31"/>
      <c r="Q19" s="31"/>
      <c r="R19" s="31"/>
      <c r="S19" s="31"/>
      <c r="T19" s="31"/>
      <c r="U19" s="31"/>
      <c r="V19" s="31"/>
      <c r="W19" s="31"/>
      <c r="X19" s="31"/>
      <c r="Y19" s="31"/>
      <c r="Z19" s="31"/>
      <c r="AA19" s="31"/>
      <c r="AB19" s="31"/>
      <c r="AC19" s="31"/>
      <c r="AD19" s="31"/>
      <c r="AE19" s="31"/>
      <c r="AF19" s="31"/>
      <c r="AU19" s="38"/>
      <c r="AV19" s="38"/>
      <c r="AW19" s="38"/>
      <c r="AX19" s="38"/>
      <c r="AY19" s="38"/>
      <c r="AZ19" s="38"/>
      <c r="BA19" s="38"/>
      <c r="BB19" s="38"/>
      <c r="BC19" s="38"/>
      <c r="BD19" s="38"/>
      <c r="BQ19" s="45"/>
      <c r="BR19" s="45"/>
      <c r="CQ19" s="3"/>
      <c r="CR19" s="46"/>
      <c r="CT19"/>
      <c r="CU19"/>
      <c r="CV19"/>
      <c r="CW19"/>
    </row>
    <row r="20" spans="2:101" ht="21" thickBot="1">
      <c r="B20" s="74" t="s">
        <v>22</v>
      </c>
      <c r="C20" s="77" t="s">
        <v>23</v>
      </c>
      <c r="D20" s="53" t="s">
        <v>24</v>
      </c>
      <c r="E20" s="53" t="s">
        <v>25</v>
      </c>
      <c r="F20" s="53" t="s">
        <v>26</v>
      </c>
      <c r="G20" s="53" t="s">
        <v>27</v>
      </c>
      <c r="H20" s="51" t="s">
        <v>28</v>
      </c>
      <c r="I20" s="63"/>
      <c r="J20" s="131" t="s">
        <v>29</v>
      </c>
      <c r="K20" s="132"/>
      <c r="L20" s="133"/>
      <c r="M20" s="63"/>
      <c r="N20" s="63"/>
      <c r="O20" s="31"/>
      <c r="P20" s="31"/>
      <c r="Q20" s="31"/>
      <c r="R20" s="31"/>
      <c r="S20" s="31"/>
      <c r="T20" s="31"/>
      <c r="U20" s="31"/>
      <c r="V20" s="31"/>
      <c r="W20" s="31"/>
      <c r="X20" s="31"/>
      <c r="Y20" s="31"/>
      <c r="Z20" s="31"/>
      <c r="AA20" s="31"/>
      <c r="AB20" s="31"/>
      <c r="AC20" s="31"/>
      <c r="AD20" s="31"/>
      <c r="AE20" s="31"/>
      <c r="AF20" s="31"/>
      <c r="AU20" s="38"/>
      <c r="AV20" s="38"/>
      <c r="AW20" s="38"/>
      <c r="AX20" s="38"/>
      <c r="AY20" s="38"/>
      <c r="AZ20" s="38"/>
      <c r="BA20" s="38"/>
      <c r="BB20" s="38"/>
      <c r="BC20" s="38"/>
      <c r="BD20" s="38"/>
      <c r="BQ20" s="45"/>
      <c r="BR20" s="45"/>
      <c r="CQ20" s="3"/>
      <c r="CT20"/>
      <c r="CU20"/>
      <c r="CV20"/>
      <c r="CW20"/>
    </row>
    <row r="21" spans="2:101" ht="12.75" customHeight="1" thickBot="1">
      <c r="B21" s="160" t="s">
        <v>4</v>
      </c>
      <c r="C21" s="54">
        <v>1</v>
      </c>
      <c r="D21" s="56">
        <v>16.666666666666668</v>
      </c>
      <c r="E21" s="55">
        <v>1</v>
      </c>
      <c r="F21" s="56">
        <v>25</v>
      </c>
      <c r="G21" s="55">
        <v>2</v>
      </c>
      <c r="H21" s="58">
        <v>20</v>
      </c>
      <c r="I21" s="63"/>
      <c r="J21" s="32" t="s">
        <v>32</v>
      </c>
      <c r="K21" s="33" t="s">
        <v>33</v>
      </c>
      <c r="L21" s="78" t="s">
        <v>34</v>
      </c>
      <c r="M21" s="63"/>
      <c r="N21" s="63"/>
      <c r="O21" s="31"/>
      <c r="P21" s="31"/>
      <c r="Q21" s="31"/>
      <c r="R21" s="31"/>
      <c r="S21" s="31"/>
      <c r="T21" s="31"/>
      <c r="U21" s="31"/>
      <c r="V21" s="31"/>
      <c r="W21" s="31"/>
      <c r="X21" s="31"/>
      <c r="Y21" s="31"/>
      <c r="Z21" s="31"/>
      <c r="AA21" s="31"/>
      <c r="AB21" s="31"/>
      <c r="AC21" s="31"/>
      <c r="AD21" s="31"/>
      <c r="AE21" s="31"/>
      <c r="AF21" s="31"/>
      <c r="AU21" s="38"/>
      <c r="AV21" s="38"/>
      <c r="AW21" s="38"/>
      <c r="AX21" s="38"/>
      <c r="AY21" s="38"/>
      <c r="AZ21" s="38"/>
      <c r="BA21" s="38"/>
      <c r="BB21" s="38"/>
      <c r="BC21" s="38"/>
      <c r="BD21" s="38"/>
      <c r="BQ21" s="45"/>
      <c r="BR21" s="45"/>
      <c r="CQ21" s="3"/>
      <c r="CT21"/>
      <c r="CU21"/>
      <c r="CV21"/>
      <c r="CW21"/>
    </row>
    <row r="22" spans="2:101" ht="15" thickBot="1">
      <c r="B22" s="161" t="s">
        <v>5</v>
      </c>
      <c r="C22" s="64">
        <v>1</v>
      </c>
      <c r="D22" s="66">
        <v>16.666666666666668</v>
      </c>
      <c r="E22" s="65">
        <v>2</v>
      </c>
      <c r="F22" s="66">
        <v>50</v>
      </c>
      <c r="G22" s="65">
        <v>1</v>
      </c>
      <c r="H22" s="68">
        <v>10</v>
      </c>
      <c r="I22" s="63"/>
      <c r="J22" s="79" t="s">
        <v>41</v>
      </c>
      <c r="K22" s="134">
        <v>0</v>
      </c>
      <c r="L22" s="135">
        <v>1</v>
      </c>
      <c r="M22" s="63"/>
      <c r="N22" s="63"/>
      <c r="O22" s="31"/>
      <c r="P22" s="31"/>
      <c r="Q22" s="31"/>
      <c r="R22" s="31"/>
      <c r="S22" s="31"/>
      <c r="T22" s="31"/>
      <c r="U22" s="31"/>
      <c r="V22" s="31"/>
      <c r="W22" s="31"/>
      <c r="X22" s="31"/>
      <c r="Y22" s="31"/>
      <c r="Z22" s="31"/>
      <c r="AA22" s="31"/>
      <c r="AB22" s="31"/>
      <c r="AC22" s="31"/>
      <c r="AD22" s="31"/>
      <c r="AE22" s="31"/>
      <c r="AF22" s="31"/>
      <c r="AU22" s="38"/>
      <c r="AV22" s="38"/>
      <c r="AW22" s="38"/>
      <c r="AX22" s="38"/>
      <c r="AY22" s="38"/>
      <c r="AZ22" s="38"/>
      <c r="BA22" s="38"/>
      <c r="BB22" s="38"/>
      <c r="BC22" s="38"/>
      <c r="BD22" s="38"/>
      <c r="BQ22" s="45"/>
      <c r="BR22" s="45"/>
      <c r="CQ22" s="3"/>
      <c r="CT22"/>
      <c r="CU22"/>
      <c r="CV22"/>
      <c r="CW22"/>
    </row>
    <row r="23" spans="2:101" ht="15" thickBot="1">
      <c r="B23" s="73"/>
      <c r="C23" s="63"/>
      <c r="D23" s="63"/>
      <c r="E23" s="63"/>
      <c r="F23" s="63"/>
      <c r="G23" s="63"/>
      <c r="H23" s="63"/>
      <c r="I23" s="63"/>
      <c r="J23" s="80" t="s">
        <v>42</v>
      </c>
      <c r="K23" s="136">
        <v>1</v>
      </c>
      <c r="L23" s="137">
        <v>0</v>
      </c>
      <c r="M23" s="63"/>
      <c r="N23" s="63"/>
      <c r="O23" s="31"/>
      <c r="P23" s="31"/>
      <c r="Q23" s="31"/>
      <c r="R23" s="31"/>
      <c r="S23" s="31"/>
      <c r="T23" s="31"/>
      <c r="U23" s="31"/>
      <c r="V23" s="31"/>
      <c r="W23" s="31"/>
      <c r="X23" s="31"/>
      <c r="Y23" s="31"/>
      <c r="Z23" s="31"/>
      <c r="AA23" s="31"/>
      <c r="AB23" s="31"/>
      <c r="AC23" s="31"/>
      <c r="AD23" s="31"/>
      <c r="AE23" s="31"/>
      <c r="AF23" s="31"/>
      <c r="BQ23" s="45"/>
      <c r="BR23" s="45"/>
      <c r="CQ23" s="3"/>
      <c r="CT23"/>
      <c r="CU23"/>
      <c r="CV23"/>
      <c r="CW23"/>
    </row>
    <row r="24" spans="2:101" ht="15" thickBot="1">
      <c r="B24" s="73"/>
      <c r="C24" s="63"/>
      <c r="D24" s="63"/>
      <c r="E24" s="63"/>
      <c r="F24" s="63"/>
      <c r="G24" s="63"/>
      <c r="H24" s="63"/>
      <c r="I24" s="63"/>
      <c r="J24" s="81" t="s">
        <v>44</v>
      </c>
      <c r="K24" s="82" t="s">
        <v>45</v>
      </c>
      <c r="L24" s="83"/>
      <c r="M24" s="63"/>
      <c r="N24" s="63"/>
      <c r="O24" s="31"/>
      <c r="P24" s="31"/>
      <c r="Q24" s="31"/>
      <c r="R24" s="31"/>
      <c r="S24" s="31"/>
      <c r="T24" s="31"/>
      <c r="U24" s="31"/>
      <c r="V24" s="31"/>
      <c r="W24" s="31"/>
      <c r="X24" s="31"/>
      <c r="Y24" s="31"/>
      <c r="Z24" s="31"/>
      <c r="AA24" s="31"/>
      <c r="AB24" s="31"/>
      <c r="AC24" s="31"/>
      <c r="AD24" s="31"/>
      <c r="AE24" s="31"/>
      <c r="AF24" s="31"/>
      <c r="BQ24" s="45"/>
      <c r="BR24" s="45"/>
      <c r="CQ24" s="3"/>
      <c r="CT24"/>
      <c r="CU24"/>
      <c r="CV24"/>
      <c r="CW24"/>
    </row>
    <row r="25" spans="2:101" ht="15" thickBot="1">
      <c r="B25" s="73"/>
      <c r="C25" s="63"/>
      <c r="D25" s="63"/>
      <c r="E25" s="63"/>
      <c r="F25" s="63"/>
      <c r="G25" s="63"/>
      <c r="H25" s="63"/>
      <c r="I25" s="63"/>
      <c r="J25" s="63"/>
      <c r="K25" s="63"/>
      <c r="L25" s="63"/>
      <c r="M25" s="63"/>
      <c r="N25" s="63"/>
      <c r="O25" s="31"/>
      <c r="P25" s="31"/>
      <c r="Q25" s="31"/>
      <c r="R25" s="31"/>
      <c r="S25" s="31"/>
      <c r="T25" s="31"/>
      <c r="U25" s="31"/>
      <c r="V25" s="31"/>
      <c r="W25" s="31"/>
      <c r="X25" s="31"/>
      <c r="Y25" s="31"/>
      <c r="Z25" s="31"/>
      <c r="AA25" s="31"/>
      <c r="AB25" s="31"/>
      <c r="AC25" s="31"/>
      <c r="AD25" s="31"/>
      <c r="AE25" s="31"/>
      <c r="AF25" s="31"/>
      <c r="BQ25" s="45"/>
      <c r="BR25" s="45"/>
      <c r="CQ25" s="3"/>
      <c r="CT25"/>
      <c r="CU25"/>
      <c r="CV25"/>
      <c r="CW25"/>
    </row>
    <row r="26" spans="2:101" ht="21" thickBot="1">
      <c r="B26" s="74" t="s">
        <v>30</v>
      </c>
      <c r="C26" s="84" t="s">
        <v>14</v>
      </c>
      <c r="D26" s="49" t="s">
        <v>15</v>
      </c>
      <c r="E26" s="49" t="s">
        <v>16</v>
      </c>
      <c r="F26" s="53" t="str">
        <f>CONCATENATE(L1,"% LC (", L3,")")</f>
        <v>95.0% LC (Score)</v>
      </c>
      <c r="G26" s="50" t="str">
        <f>CONCATENATE(L1,"% UC (",L3,")")</f>
        <v>95.0% UC (Score)</v>
      </c>
      <c r="H26" s="85" t="s">
        <v>20</v>
      </c>
      <c r="I26" s="53" t="s">
        <v>21</v>
      </c>
      <c r="J26" s="53" t="str">
        <f>CONCATENATE("Fleiss' Kappa ",L1, "% LC")</f>
        <v>Fleiss' Kappa 95.0% LC</v>
      </c>
      <c r="K26" s="51" t="str">
        <f>CONCATENATE("Fleiss' Kappa ",L1, "% UC")</f>
        <v>Fleiss' Kappa 95.0% UC</v>
      </c>
      <c r="L26" s="63"/>
      <c r="M26" s="63"/>
      <c r="N26" s="63"/>
      <c r="O26" s="31"/>
      <c r="P26" s="31"/>
      <c r="Q26" s="31"/>
      <c r="R26" s="31"/>
      <c r="S26" s="31"/>
      <c r="T26" s="31"/>
      <c r="U26" s="31"/>
      <c r="V26" s="31"/>
      <c r="W26" s="31"/>
      <c r="X26" s="31"/>
      <c r="Y26" s="31"/>
      <c r="Z26" s="31"/>
      <c r="AA26" s="31"/>
      <c r="AB26" s="31"/>
      <c r="AC26" s="31"/>
      <c r="AD26" s="31"/>
      <c r="AE26" s="31"/>
      <c r="AF26" s="31"/>
      <c r="BQ26" s="45"/>
      <c r="BR26" s="45"/>
      <c r="CQ26" s="3"/>
      <c r="CT26"/>
      <c r="CU26"/>
      <c r="CV26"/>
      <c r="CW26"/>
    </row>
    <row r="27" spans="2:101" ht="15" thickBot="1">
      <c r="B27" s="86"/>
      <c r="C27" s="87">
        <v>10</v>
      </c>
      <c r="D27" s="88">
        <v>7</v>
      </c>
      <c r="E27" s="89">
        <v>70</v>
      </c>
      <c r="F27" s="89">
        <v>39.677814746114535</v>
      </c>
      <c r="G27" s="90">
        <v>89.220873259369895</v>
      </c>
      <c r="H27" s="91">
        <v>0.62489343563512356</v>
      </c>
      <c r="I27" s="92">
        <v>6.4787804824821164E-7</v>
      </c>
      <c r="J27" s="93">
        <v>0.37186317325879159</v>
      </c>
      <c r="K27" s="94">
        <v>0.87792369801145553</v>
      </c>
      <c r="L27" s="63"/>
      <c r="M27" s="63"/>
      <c r="N27" s="63"/>
      <c r="O27" s="31"/>
      <c r="P27" s="31"/>
      <c r="Q27" s="31"/>
      <c r="R27" s="31"/>
      <c r="S27" s="31"/>
      <c r="T27" s="31"/>
      <c r="U27" s="31"/>
      <c r="V27" s="31"/>
      <c r="W27" s="31"/>
      <c r="X27" s="31"/>
      <c r="Y27" s="31"/>
      <c r="Z27" s="31"/>
      <c r="AA27" s="31"/>
      <c r="AB27" s="31"/>
      <c r="AC27" s="31"/>
      <c r="AD27" s="31"/>
      <c r="AE27" s="31"/>
      <c r="AF27" s="31"/>
      <c r="BQ27" s="45"/>
      <c r="BR27" s="45"/>
      <c r="CQ27" s="3"/>
      <c r="CT27"/>
      <c r="CU27"/>
      <c r="CV27"/>
      <c r="CW27"/>
    </row>
    <row r="28" spans="2:101" ht="15" thickBot="1">
      <c r="B28" s="162"/>
      <c r="C28" s="130"/>
      <c r="D28" s="130"/>
      <c r="E28" s="130"/>
      <c r="F28" s="129"/>
      <c r="G28" s="130"/>
      <c r="H28" s="138"/>
      <c r="I28" s="138"/>
      <c r="J28" s="139"/>
      <c r="K28" s="139"/>
      <c r="L28" s="63"/>
      <c r="M28" s="63"/>
      <c r="N28" s="63"/>
      <c r="O28" s="31"/>
      <c r="P28" s="31"/>
      <c r="Q28" s="31"/>
      <c r="R28" s="31"/>
      <c r="S28" s="31"/>
      <c r="T28" s="31"/>
      <c r="U28" s="31"/>
      <c r="V28" s="31"/>
      <c r="W28" s="31"/>
      <c r="X28" s="31"/>
      <c r="Y28" s="31"/>
      <c r="Z28" s="31"/>
      <c r="AA28" s="31"/>
      <c r="AB28" s="31"/>
      <c r="AC28" s="31"/>
      <c r="AD28" s="31"/>
      <c r="AE28" s="31"/>
      <c r="AF28" s="31"/>
      <c r="BQ28" s="45"/>
      <c r="BR28" s="45"/>
      <c r="CQ28" s="3"/>
      <c r="CT28"/>
      <c r="CU28"/>
      <c r="CV28"/>
      <c r="CW28"/>
    </row>
    <row r="29" spans="2:101" ht="21" thickBot="1">
      <c r="B29" s="86" t="s">
        <v>43</v>
      </c>
      <c r="C29" s="95" t="s">
        <v>14</v>
      </c>
      <c r="D29" s="96" t="s">
        <v>15</v>
      </c>
      <c r="E29" s="96" t="s">
        <v>16</v>
      </c>
      <c r="F29" s="53" t="str">
        <f>CONCATENATE(L1,"% LC (", L3,")")</f>
        <v>95.0% LC (Score)</v>
      </c>
      <c r="G29" s="50" t="str">
        <f>CONCATENATE(L1,"% UC (", L3,")")</f>
        <v>95.0% UC (Score)</v>
      </c>
      <c r="H29" s="85" t="s">
        <v>20</v>
      </c>
      <c r="I29" s="97" t="s">
        <v>21</v>
      </c>
      <c r="J29" s="97" t="str">
        <f>CONCATENATE("Fleiss' Kappa ",L1, "% LC")</f>
        <v>Fleiss' Kappa 95.0% LC</v>
      </c>
      <c r="K29" s="98" t="str">
        <f>CONCATENATE("Fleiss' Kappa ",L1, "% UC")</f>
        <v>Fleiss' Kappa 95.0% UC</v>
      </c>
      <c r="L29" s="63"/>
      <c r="M29" s="63"/>
      <c r="N29" s="63"/>
      <c r="O29" s="31"/>
      <c r="P29" s="31"/>
      <c r="Q29" s="31"/>
      <c r="R29" s="31"/>
      <c r="S29" s="31"/>
      <c r="T29" s="31"/>
      <c r="U29" s="31"/>
      <c r="V29" s="31"/>
      <c r="W29" s="31"/>
      <c r="X29" s="31"/>
      <c r="Y29" s="31"/>
      <c r="Z29" s="31"/>
      <c r="AA29" s="31"/>
      <c r="AB29" s="31"/>
      <c r="AC29" s="31"/>
      <c r="AD29" s="31"/>
      <c r="AE29" s="31"/>
      <c r="AF29" s="31"/>
      <c r="BQ29" s="45"/>
      <c r="BR29" s="45"/>
      <c r="CP29" s="3"/>
      <c r="CQ29" s="3"/>
    </row>
    <row r="30" spans="2:101" ht="13" thickBot="1">
      <c r="B30" s="99"/>
      <c r="C30" s="100">
        <v>10</v>
      </c>
      <c r="D30" s="101">
        <v>5</v>
      </c>
      <c r="E30" s="102">
        <v>50</v>
      </c>
      <c r="F30" s="102">
        <v>23.6593090512564</v>
      </c>
      <c r="G30" s="103">
        <v>76.340690948743585</v>
      </c>
      <c r="H30" s="91">
        <v>0.32266483516483513</v>
      </c>
      <c r="I30" s="92">
        <v>2.0639750839643992E-2</v>
      </c>
      <c r="J30" s="93">
        <v>1.2767319012554346E-2</v>
      </c>
      <c r="K30" s="140">
        <v>0.63256235131711591</v>
      </c>
      <c r="L30" s="63"/>
      <c r="M30" s="63"/>
      <c r="N30" s="63"/>
      <c r="O30" s="31"/>
      <c r="P30" s="31"/>
      <c r="Q30" s="31"/>
      <c r="R30" s="31"/>
      <c r="S30" s="31"/>
      <c r="T30" s="31"/>
      <c r="U30" s="31"/>
      <c r="V30" s="31"/>
      <c r="W30" s="31"/>
      <c r="X30" s="31"/>
      <c r="Y30" s="31"/>
      <c r="Z30" s="31"/>
      <c r="AA30" s="31"/>
      <c r="AB30" s="31"/>
      <c r="AC30" s="31"/>
      <c r="AD30" s="31"/>
      <c r="AE30" s="31"/>
      <c r="AF30" s="31"/>
      <c r="BQ30" s="45"/>
      <c r="BR30" s="45"/>
      <c r="CP30" s="3"/>
      <c r="CQ30" s="3"/>
    </row>
    <row r="31" spans="2:101">
      <c r="B31" s="73"/>
      <c r="C31" s="63"/>
      <c r="D31" s="63"/>
      <c r="E31" s="63"/>
      <c r="F31" s="63"/>
      <c r="G31" s="63"/>
      <c r="H31" s="63"/>
      <c r="I31" s="63"/>
      <c r="J31" s="63"/>
      <c r="K31" s="63"/>
      <c r="L31" s="63"/>
      <c r="M31" s="63"/>
      <c r="N31" s="63"/>
      <c r="O31" s="31"/>
      <c r="P31" s="31"/>
      <c r="Q31" s="31"/>
      <c r="R31" s="31"/>
      <c r="S31" s="31"/>
      <c r="T31" s="31"/>
      <c r="U31" s="31"/>
      <c r="V31" s="31"/>
      <c r="W31" s="31"/>
      <c r="X31" s="31"/>
      <c r="Y31" s="31"/>
      <c r="Z31" s="31"/>
      <c r="AA31" s="31"/>
      <c r="AB31" s="31"/>
      <c r="AC31" s="31"/>
      <c r="AD31" s="31"/>
      <c r="AE31" s="31"/>
      <c r="AF31" s="31"/>
      <c r="BQ31" s="45"/>
      <c r="BR31" s="45"/>
      <c r="CP31" s="3"/>
      <c r="CQ31" s="3"/>
    </row>
    <row r="32" spans="2:101" ht="13" thickBot="1">
      <c r="B32" s="169" t="s">
        <v>31</v>
      </c>
      <c r="C32" s="104"/>
      <c r="D32" s="104"/>
      <c r="E32" s="105"/>
      <c r="F32" s="129"/>
      <c r="G32" s="105"/>
      <c r="H32" s="106"/>
      <c r="I32" s="107"/>
      <c r="J32" s="63"/>
      <c r="K32" s="63"/>
      <c r="L32" s="63"/>
      <c r="M32" s="63"/>
      <c r="N32" s="63"/>
      <c r="O32" s="31"/>
      <c r="P32" s="31"/>
      <c r="Q32" s="31"/>
      <c r="R32" s="31"/>
      <c r="S32" s="31"/>
      <c r="T32" s="31"/>
      <c r="U32" s="31"/>
      <c r="V32" s="31"/>
      <c r="W32" s="31"/>
      <c r="X32" s="31"/>
      <c r="Y32" s="31"/>
      <c r="Z32" s="31"/>
      <c r="AA32" s="31"/>
      <c r="AB32" s="31"/>
      <c r="AC32" s="31"/>
      <c r="AD32" s="31"/>
      <c r="AE32" s="31"/>
      <c r="AF32" s="31"/>
      <c r="BQ32" s="45"/>
      <c r="BR32" s="45"/>
      <c r="CP32" s="3"/>
      <c r="CQ32" s="3"/>
    </row>
    <row r="33" spans="2:95" ht="21" thickBot="1">
      <c r="B33" s="74" t="s">
        <v>35</v>
      </c>
      <c r="C33" s="48" t="s">
        <v>14</v>
      </c>
      <c r="D33" s="49" t="s">
        <v>15</v>
      </c>
      <c r="E33" s="49" t="s">
        <v>16</v>
      </c>
      <c r="F33" s="50" t="str">
        <f>CONCATENATE(L1,"% LC (", L3,")")</f>
        <v>95.0% LC (Score)</v>
      </c>
      <c r="G33" s="51" t="str">
        <f>CONCATENATE(L1,"% UC (", L3,")")</f>
        <v>95.0% UC (Score)</v>
      </c>
      <c r="H33" s="52" t="s">
        <v>20</v>
      </c>
      <c r="I33" s="53" t="s">
        <v>21</v>
      </c>
      <c r="J33" s="53" t="str">
        <f>CONCATENATE("Fleiss' Kappa ",L1, "% LC")</f>
        <v>Fleiss' Kappa 95.0% LC</v>
      </c>
      <c r="K33" s="51" t="str">
        <f>CONCATENATE("Fleiss' Kappa ",L1, "% UC")</f>
        <v>Fleiss' Kappa 95.0% UC</v>
      </c>
      <c r="L33" s="63"/>
      <c r="M33" s="63"/>
      <c r="N33" s="63"/>
      <c r="O33" s="31"/>
      <c r="P33" s="31"/>
      <c r="Q33" s="31"/>
      <c r="R33" s="31"/>
      <c r="S33" s="31"/>
      <c r="T33" s="31"/>
      <c r="U33" s="31"/>
      <c r="V33" s="31"/>
      <c r="W33" s="31"/>
      <c r="X33" s="31"/>
      <c r="Y33" s="31"/>
      <c r="Z33" s="31"/>
      <c r="AA33" s="31"/>
      <c r="AB33" s="31"/>
      <c r="AC33" s="31"/>
      <c r="AD33" s="31"/>
      <c r="AE33" s="31"/>
      <c r="AF33" s="31"/>
      <c r="BQ33" s="45"/>
      <c r="BR33" s="45"/>
      <c r="CP33" s="3"/>
      <c r="CQ33" s="3"/>
    </row>
    <row r="34" spans="2:95">
      <c r="B34" s="160" t="s">
        <v>4</v>
      </c>
      <c r="C34" s="54">
        <v>20</v>
      </c>
      <c r="D34" s="55">
        <v>14</v>
      </c>
      <c r="E34" s="56">
        <v>70</v>
      </c>
      <c r="F34" s="57">
        <v>48.102718164647648</v>
      </c>
      <c r="G34" s="58">
        <v>85.452275513239556</v>
      </c>
      <c r="H34" s="59">
        <v>0.3939393939393937</v>
      </c>
      <c r="I34" s="60">
        <v>3.9055728367541565E-2</v>
      </c>
      <c r="J34" s="61">
        <v>-4.4321876348897005E-2</v>
      </c>
      <c r="K34" s="62">
        <v>0.83220066422768446</v>
      </c>
      <c r="L34" s="63"/>
      <c r="M34" s="63"/>
      <c r="N34" s="63"/>
      <c r="O34" s="31"/>
      <c r="P34" s="31"/>
      <c r="Q34" s="31"/>
      <c r="R34" s="31"/>
      <c r="S34" s="31"/>
      <c r="T34" s="31"/>
      <c r="U34" s="31"/>
      <c r="V34" s="31"/>
      <c r="W34" s="31"/>
      <c r="X34" s="31"/>
      <c r="Y34" s="31"/>
      <c r="Z34" s="31"/>
      <c r="AA34" s="31"/>
      <c r="AB34" s="31"/>
      <c r="AC34" s="31"/>
      <c r="AD34" s="31"/>
      <c r="AE34" s="31"/>
      <c r="AF34" s="31"/>
      <c r="BQ34" s="45"/>
      <c r="BR34" s="45"/>
      <c r="CP34" s="3"/>
      <c r="CQ34" s="3"/>
    </row>
    <row r="35" spans="2:95" ht="13" thickBot="1">
      <c r="B35" s="161" t="s">
        <v>5</v>
      </c>
      <c r="C35" s="64">
        <v>20</v>
      </c>
      <c r="D35" s="65">
        <v>13</v>
      </c>
      <c r="E35" s="66">
        <v>65</v>
      </c>
      <c r="F35" s="67">
        <v>43.285427668523624</v>
      </c>
      <c r="G35" s="68">
        <v>81.880817589891791</v>
      </c>
      <c r="H35" s="75">
        <v>0.25333333333333335</v>
      </c>
      <c r="I35" s="76">
        <v>0.1286194925905132</v>
      </c>
      <c r="J35" s="71">
        <v>-0.18492793695495735</v>
      </c>
      <c r="K35" s="72">
        <v>0.69159460362162406</v>
      </c>
      <c r="L35" s="63"/>
      <c r="M35" s="63"/>
      <c r="N35" s="63"/>
      <c r="O35" s="31"/>
      <c r="P35" s="31"/>
      <c r="Q35" s="31"/>
      <c r="R35" s="31"/>
      <c r="S35" s="31"/>
      <c r="T35" s="31"/>
      <c r="U35" s="31"/>
      <c r="V35" s="31"/>
      <c r="W35" s="31"/>
      <c r="X35" s="31"/>
      <c r="Y35" s="31"/>
      <c r="Z35" s="31"/>
      <c r="AA35" s="31"/>
      <c r="AB35" s="31"/>
      <c r="AC35" s="31"/>
      <c r="AD35" s="31"/>
      <c r="AE35" s="31"/>
      <c r="AF35" s="31"/>
      <c r="BQ35" s="45"/>
      <c r="BR35" s="45"/>
      <c r="CP35" s="3"/>
      <c r="CQ35" s="3"/>
    </row>
    <row r="36" spans="2:95" ht="13" thickBot="1">
      <c r="B36" s="73"/>
      <c r="C36" s="63"/>
      <c r="D36" s="63"/>
      <c r="E36" s="63"/>
      <c r="F36" s="63"/>
      <c r="G36" s="63"/>
      <c r="H36" s="63"/>
      <c r="I36" s="63"/>
      <c r="J36" s="63"/>
      <c r="K36" s="63"/>
      <c r="L36" s="63"/>
      <c r="M36" s="63"/>
      <c r="N36" s="63"/>
      <c r="O36" s="31"/>
      <c r="P36" s="31"/>
      <c r="Q36" s="31"/>
      <c r="R36" s="31"/>
      <c r="S36" s="31"/>
      <c r="T36" s="31"/>
      <c r="U36" s="31"/>
      <c r="V36" s="31"/>
      <c r="W36" s="31"/>
      <c r="X36" s="31"/>
      <c r="Y36" s="31"/>
      <c r="Z36" s="31"/>
      <c r="AA36" s="31"/>
      <c r="AB36" s="31"/>
      <c r="AC36" s="31"/>
      <c r="AD36" s="31"/>
      <c r="AE36" s="31"/>
      <c r="AF36" s="31"/>
      <c r="BQ36" s="45"/>
      <c r="BR36" s="45"/>
      <c r="CP36" s="3"/>
      <c r="CQ36" s="3"/>
    </row>
    <row r="37" spans="2:95" ht="21" thickBot="1">
      <c r="B37" s="86" t="s">
        <v>36</v>
      </c>
      <c r="C37" s="84" t="s">
        <v>14</v>
      </c>
      <c r="D37" s="49" t="s">
        <v>15</v>
      </c>
      <c r="E37" s="49" t="s">
        <v>16</v>
      </c>
      <c r="F37" s="53" t="str">
        <f>CONCATENATE(L1,"% LC (", L3,")")</f>
        <v>95.0% LC (Score)</v>
      </c>
      <c r="G37" s="50" t="str">
        <f>CONCATENATE(L1,"% UC (", L3,")")</f>
        <v>95.0% UC (Score)</v>
      </c>
      <c r="H37" s="85" t="s">
        <v>20</v>
      </c>
      <c r="I37" s="53" t="s">
        <v>21</v>
      </c>
      <c r="J37" s="53" t="str">
        <f>CONCATENATE("Fleiss' Kappa ",L1, "% LC")</f>
        <v>Fleiss' Kappa 95.0% LC</v>
      </c>
      <c r="K37" s="51" t="str">
        <f>CONCATENATE("Fleiss' Kappa ",L1, "% UC")</f>
        <v>Fleiss' Kappa 95.0% UC</v>
      </c>
      <c r="L37" s="63"/>
      <c r="M37" s="63"/>
      <c r="N37" s="63"/>
      <c r="O37" s="31"/>
      <c r="P37" s="31"/>
      <c r="Q37" s="31"/>
      <c r="R37" s="31"/>
      <c r="S37" s="31"/>
      <c r="T37" s="31"/>
      <c r="U37" s="31"/>
      <c r="V37" s="31"/>
      <c r="W37" s="31"/>
      <c r="X37" s="31"/>
      <c r="Y37" s="31"/>
      <c r="Z37" s="31"/>
      <c r="AA37" s="31"/>
      <c r="AB37" s="31"/>
      <c r="AC37" s="31"/>
      <c r="AD37" s="31"/>
      <c r="AE37" s="31"/>
      <c r="AF37" s="31"/>
      <c r="BQ37" s="45"/>
      <c r="BR37" s="45"/>
      <c r="CP37" s="3"/>
      <c r="CQ37" s="3"/>
    </row>
    <row r="38" spans="2:95" ht="13" thickBot="1">
      <c r="B38" s="108"/>
      <c r="C38" s="87">
        <v>40</v>
      </c>
      <c r="D38" s="88">
        <v>27</v>
      </c>
      <c r="E38" s="89">
        <v>67.5</v>
      </c>
      <c r="F38" s="89">
        <v>52.017746189877677</v>
      </c>
      <c r="G38" s="90">
        <v>79.915497768217307</v>
      </c>
      <c r="H38" s="91">
        <v>0.329464861379755</v>
      </c>
      <c r="I38" s="92">
        <v>1.8592879205652384E-2</v>
      </c>
      <c r="J38" s="93">
        <v>1.956734522747422E-2</v>
      </c>
      <c r="K38" s="140">
        <v>0.63936237753203584</v>
      </c>
      <c r="L38" s="63"/>
      <c r="M38" s="63"/>
      <c r="N38" s="63"/>
      <c r="O38" s="31"/>
      <c r="P38" s="31"/>
      <c r="Q38" s="31"/>
      <c r="R38" s="31"/>
      <c r="S38" s="31"/>
      <c r="T38" s="31"/>
      <c r="U38" s="31"/>
      <c r="V38" s="31"/>
      <c r="W38" s="31"/>
      <c r="X38" s="31"/>
      <c r="Y38" s="31"/>
      <c r="Z38" s="31"/>
      <c r="AA38" s="31"/>
      <c r="AB38" s="31"/>
      <c r="AC38" s="31"/>
      <c r="AD38" s="31"/>
      <c r="AE38" s="31"/>
      <c r="AF38" s="31"/>
      <c r="BQ38" s="45"/>
      <c r="BR38" s="45"/>
      <c r="CP38" s="3"/>
      <c r="CQ38" s="3"/>
    </row>
    <row r="39" spans="2:95" ht="13" thickBot="1">
      <c r="B39" s="73"/>
      <c r="C39" s="63"/>
      <c r="D39" s="63"/>
      <c r="E39" s="63"/>
      <c r="F39" s="63"/>
      <c r="G39" s="63"/>
      <c r="H39" s="63"/>
      <c r="I39" s="63"/>
      <c r="J39" s="63"/>
      <c r="K39" s="63"/>
      <c r="L39" s="63"/>
      <c r="M39" s="63"/>
      <c r="N39" s="63"/>
      <c r="O39" s="31"/>
      <c r="P39" s="31"/>
      <c r="Q39" s="31"/>
      <c r="R39" s="31"/>
      <c r="S39" s="31"/>
      <c r="T39" s="31"/>
      <c r="U39" s="31"/>
      <c r="V39" s="31"/>
      <c r="W39" s="31"/>
      <c r="X39" s="31"/>
      <c r="Y39" s="31"/>
      <c r="Z39" s="31"/>
      <c r="AA39" s="31"/>
      <c r="AB39" s="31"/>
      <c r="AC39" s="31"/>
      <c r="AD39" s="31"/>
      <c r="AE39" s="31"/>
      <c r="AF39" s="31"/>
      <c r="BQ39" s="45"/>
      <c r="BR39" s="45"/>
      <c r="CP39" s="3"/>
      <c r="CQ39" s="3"/>
    </row>
    <row r="40" spans="2:95" ht="21" thickBot="1">
      <c r="B40" s="86" t="s">
        <v>37</v>
      </c>
      <c r="C40" s="109" t="s">
        <v>23</v>
      </c>
      <c r="D40" s="110" t="str">
        <f>CONCATENATE("# Inspected (",M1,")")</f>
        <v># Inspected (1)</v>
      </c>
      <c r="E40" s="110" t="s">
        <v>24</v>
      </c>
      <c r="F40" s="110" t="s">
        <v>25</v>
      </c>
      <c r="G40" s="110" t="str">
        <f>CONCATENATE("# Inspected (",M2,")")</f>
        <v># Inspected (0)</v>
      </c>
      <c r="H40" s="111" t="s">
        <v>26</v>
      </c>
      <c r="I40" s="63"/>
      <c r="J40" s="131" t="s">
        <v>38</v>
      </c>
      <c r="K40" s="132"/>
      <c r="L40" s="133"/>
      <c r="M40" s="63"/>
      <c r="N40" s="63"/>
      <c r="O40" s="31"/>
      <c r="P40" s="31"/>
      <c r="Q40" s="31"/>
      <c r="R40" s="31"/>
      <c r="S40" s="31"/>
      <c r="T40" s="31"/>
      <c r="U40" s="31"/>
      <c r="V40" s="31"/>
      <c r="W40" s="31"/>
      <c r="X40" s="31"/>
      <c r="Y40" s="31"/>
      <c r="Z40" s="31"/>
      <c r="AA40" s="31"/>
      <c r="AB40" s="31"/>
      <c r="AC40" s="31"/>
      <c r="AD40" s="31"/>
      <c r="AE40" s="31"/>
      <c r="AF40" s="31"/>
      <c r="CP40" s="3"/>
      <c r="CQ40" s="3"/>
    </row>
    <row r="41" spans="2:95" ht="12.75" customHeight="1" thickBot="1">
      <c r="B41" s="163" t="s">
        <v>4</v>
      </c>
      <c r="C41" s="112">
        <v>4</v>
      </c>
      <c r="D41" s="113">
        <v>12</v>
      </c>
      <c r="E41" s="114">
        <v>33.333333333333329</v>
      </c>
      <c r="F41" s="113">
        <v>2</v>
      </c>
      <c r="G41" s="113">
        <v>8</v>
      </c>
      <c r="H41" s="115">
        <v>25</v>
      </c>
      <c r="I41" s="63"/>
      <c r="J41" s="116" t="s">
        <v>32</v>
      </c>
      <c r="K41" s="33" t="s">
        <v>33</v>
      </c>
      <c r="L41" s="39" t="s">
        <v>34</v>
      </c>
      <c r="M41" s="63"/>
      <c r="N41" s="63"/>
      <c r="O41" s="31"/>
      <c r="P41" s="31"/>
      <c r="Q41" s="31"/>
      <c r="R41" s="31"/>
      <c r="S41" s="31"/>
      <c r="T41" s="31"/>
      <c r="U41" s="31"/>
      <c r="V41" s="31"/>
      <c r="W41" s="31"/>
      <c r="X41" s="31"/>
      <c r="Y41" s="31"/>
      <c r="Z41" s="31"/>
      <c r="AA41" s="31"/>
      <c r="AB41" s="31"/>
      <c r="AC41" s="31"/>
      <c r="AD41" s="31"/>
      <c r="AE41" s="31"/>
      <c r="AF41" s="31"/>
      <c r="CP41" s="3"/>
      <c r="CQ41" s="3"/>
    </row>
    <row r="42" spans="2:95" ht="13" thickBot="1">
      <c r="B42" s="161" t="s">
        <v>5</v>
      </c>
      <c r="C42" s="117">
        <v>3</v>
      </c>
      <c r="D42" s="118">
        <v>12</v>
      </c>
      <c r="E42" s="119">
        <v>25</v>
      </c>
      <c r="F42" s="118">
        <v>4</v>
      </c>
      <c r="G42" s="118">
        <v>8</v>
      </c>
      <c r="H42" s="120">
        <v>50</v>
      </c>
      <c r="I42" s="63"/>
      <c r="J42" s="79" t="s">
        <v>41</v>
      </c>
      <c r="K42" s="36">
        <f>M2</f>
        <v>0</v>
      </c>
      <c r="L42" s="37">
        <f>M1</f>
        <v>1</v>
      </c>
      <c r="M42" s="63"/>
      <c r="N42" s="63"/>
      <c r="O42" s="31"/>
      <c r="P42" s="31"/>
      <c r="Q42" s="31"/>
      <c r="R42" s="31"/>
      <c r="S42" s="31"/>
      <c r="T42" s="31"/>
      <c r="U42" s="31"/>
      <c r="V42" s="31"/>
      <c r="W42" s="31"/>
      <c r="X42" s="31"/>
      <c r="Y42" s="31"/>
      <c r="Z42" s="31"/>
      <c r="AA42" s="31"/>
      <c r="AB42" s="31"/>
      <c r="AC42" s="31"/>
      <c r="AD42" s="31"/>
      <c r="AE42" s="31"/>
      <c r="AF42" s="31"/>
      <c r="CP42" s="3"/>
      <c r="CQ42" s="3"/>
    </row>
    <row r="43" spans="2:95" ht="13" thickBot="1">
      <c r="B43" s="73"/>
      <c r="C43" s="63"/>
      <c r="D43" s="63"/>
      <c r="E43" s="63"/>
      <c r="F43" s="63"/>
      <c r="G43" s="63"/>
      <c r="H43" s="63"/>
      <c r="I43" s="63"/>
      <c r="J43" s="121" t="s">
        <v>42</v>
      </c>
      <c r="K43" s="40">
        <f>M1</f>
        <v>1</v>
      </c>
      <c r="L43" s="41">
        <f>M2</f>
        <v>0</v>
      </c>
      <c r="M43" s="63"/>
      <c r="N43" s="63"/>
      <c r="O43" s="31"/>
      <c r="P43" s="31"/>
      <c r="Q43" s="31"/>
      <c r="R43" s="31"/>
      <c r="S43" s="31"/>
      <c r="T43" s="31"/>
      <c r="U43" s="31"/>
      <c r="V43" s="31"/>
      <c r="W43" s="31"/>
      <c r="X43" s="31"/>
      <c r="Y43" s="31"/>
      <c r="Z43" s="31"/>
      <c r="AA43" s="31"/>
      <c r="AB43" s="31"/>
      <c r="AC43" s="31"/>
      <c r="AD43" s="31"/>
      <c r="AE43" s="31"/>
      <c r="AF43" s="31"/>
      <c r="CP43" s="3"/>
      <c r="CQ43" s="3"/>
    </row>
    <row r="44" spans="2:95" ht="21" thickBot="1">
      <c r="B44" s="74" t="s">
        <v>39</v>
      </c>
      <c r="C44" s="77" t="s">
        <v>23</v>
      </c>
      <c r="D44" s="53" t="str">
        <f>CONCATENATE("# Inspected (",M1,")")</f>
        <v># Inspected (1)</v>
      </c>
      <c r="E44" s="122" t="s">
        <v>24</v>
      </c>
      <c r="F44" s="53" t="s">
        <v>25</v>
      </c>
      <c r="G44" s="53" t="str">
        <f>CONCATENATE("# Inspected (",M2,")")</f>
        <v># Inspected (0)</v>
      </c>
      <c r="H44" s="123" t="s">
        <v>26</v>
      </c>
      <c r="I44" s="63"/>
      <c r="J44" s="63"/>
      <c r="K44" s="63"/>
      <c r="L44" s="63"/>
      <c r="M44" s="63"/>
      <c r="N44" s="63"/>
      <c r="O44" s="31"/>
      <c r="P44" s="31"/>
      <c r="Q44" s="31"/>
      <c r="R44" s="31"/>
      <c r="S44" s="31"/>
      <c r="T44" s="31"/>
      <c r="U44" s="31"/>
      <c r="V44" s="31"/>
      <c r="W44" s="31"/>
      <c r="X44" s="31"/>
      <c r="Y44" s="31"/>
      <c r="Z44" s="31"/>
      <c r="AA44" s="31"/>
      <c r="AB44" s="31"/>
      <c r="AC44" s="31"/>
      <c r="AD44" s="31"/>
      <c r="AE44" s="31"/>
      <c r="AF44" s="31"/>
      <c r="CP44" s="3"/>
      <c r="CQ44" s="3"/>
    </row>
    <row r="45" spans="2:95" ht="13" thickBot="1">
      <c r="B45" s="86"/>
      <c r="C45" s="87">
        <v>7</v>
      </c>
      <c r="D45" s="88">
        <v>24</v>
      </c>
      <c r="E45" s="124">
        <v>29.166666666666668</v>
      </c>
      <c r="F45" s="125">
        <v>6</v>
      </c>
      <c r="G45" s="125">
        <v>16</v>
      </c>
      <c r="H45" s="126">
        <v>37.5</v>
      </c>
      <c r="I45" s="63"/>
      <c r="J45" s="63"/>
      <c r="K45" s="63"/>
      <c r="L45" s="63"/>
      <c r="M45" s="63"/>
      <c r="N45" s="63"/>
      <c r="O45" s="31"/>
      <c r="P45" s="31"/>
      <c r="Q45" s="31"/>
      <c r="R45" s="31"/>
      <c r="S45" s="31"/>
      <c r="T45" s="31"/>
      <c r="U45" s="31"/>
      <c r="V45" s="31"/>
      <c r="W45" s="31"/>
      <c r="X45" s="31"/>
      <c r="Y45" s="31"/>
      <c r="Z45" s="31"/>
      <c r="AA45" s="31"/>
      <c r="AB45" s="31"/>
      <c r="AC45" s="31"/>
      <c r="AD45" s="31"/>
      <c r="AE45" s="31"/>
      <c r="AF45" s="31"/>
      <c r="CP45" s="3"/>
      <c r="CQ45" s="3"/>
    </row>
    <row r="46" spans="2:95" ht="13" thickBot="1">
      <c r="B46" s="73"/>
      <c r="C46" s="63"/>
      <c r="D46" s="63"/>
      <c r="E46" s="63"/>
      <c r="F46" s="63"/>
      <c r="G46" s="63"/>
      <c r="H46" s="63"/>
      <c r="I46" s="63"/>
      <c r="J46" s="63"/>
      <c r="K46" s="63"/>
      <c r="L46" s="63"/>
      <c r="M46" s="63"/>
      <c r="N46" s="63"/>
      <c r="O46" s="31"/>
      <c r="P46" s="31"/>
      <c r="Q46" s="31"/>
      <c r="R46" s="31"/>
      <c r="S46" s="31"/>
      <c r="T46" s="31"/>
      <c r="U46" s="31"/>
      <c r="V46" s="31"/>
      <c r="W46" s="31"/>
      <c r="X46" s="31"/>
      <c r="Y46" s="31"/>
      <c r="Z46" s="31"/>
      <c r="AA46" s="31"/>
      <c r="AB46" s="31"/>
      <c r="AC46" s="31"/>
      <c r="AD46" s="31"/>
      <c r="AE46" s="31"/>
      <c r="AF46" s="31"/>
      <c r="CP46" s="3"/>
      <c r="CQ46" s="3"/>
    </row>
    <row r="47" spans="2:95" ht="13" thickBot="1">
      <c r="B47" s="86" t="s">
        <v>40</v>
      </c>
      <c r="C47" s="77" t="str">
        <f>CONCATENATE("Standard (",N1,")")</f>
        <v>Standard (0)</v>
      </c>
      <c r="D47" s="51" t="str">
        <f>CONCATENATE("Standard (",N2,")")</f>
        <v>Standard (1)</v>
      </c>
      <c r="E47" s="63"/>
      <c r="F47" s="63"/>
      <c r="G47" s="63"/>
      <c r="H47" s="63"/>
      <c r="I47" s="63"/>
      <c r="J47" s="63"/>
      <c r="K47" s="63"/>
      <c r="L47" s="63"/>
      <c r="M47" s="63"/>
      <c r="N47" s="63"/>
      <c r="O47" s="31"/>
      <c r="P47" s="31"/>
      <c r="Q47" s="31"/>
      <c r="R47" s="31"/>
      <c r="S47" s="31"/>
      <c r="T47" s="31"/>
      <c r="U47" s="31"/>
      <c r="V47" s="31"/>
      <c r="W47" s="31"/>
      <c r="X47" s="31"/>
      <c r="Y47" s="31"/>
      <c r="Z47" s="31"/>
      <c r="AA47" s="31"/>
      <c r="AB47" s="31"/>
      <c r="AC47" s="31"/>
      <c r="AD47" s="31"/>
      <c r="AE47" s="31"/>
      <c r="AF47" s="31"/>
      <c r="CP47" s="3"/>
      <c r="CQ47" s="3"/>
    </row>
    <row r="48" spans="2:95">
      <c r="B48" s="127" t="str">
        <f>CONCATENATE("Appraiser (",N1,")")</f>
        <v>Appraiser (0)</v>
      </c>
      <c r="C48" s="36">
        <v>10</v>
      </c>
      <c r="D48" s="37">
        <v>7</v>
      </c>
      <c r="E48" s="63"/>
      <c r="F48" s="63"/>
      <c r="G48" s="63"/>
      <c r="H48" s="63"/>
      <c r="I48" s="63"/>
      <c r="J48" s="63"/>
      <c r="K48" s="63"/>
      <c r="L48" s="63"/>
      <c r="M48" s="63"/>
      <c r="N48" s="63"/>
      <c r="O48" s="31"/>
      <c r="P48" s="31"/>
      <c r="Q48" s="31"/>
      <c r="R48" s="31"/>
      <c r="S48" s="31"/>
      <c r="T48" s="31"/>
      <c r="U48" s="31"/>
      <c r="V48" s="31"/>
      <c r="W48" s="31"/>
      <c r="X48" s="31"/>
      <c r="Y48" s="31"/>
      <c r="Z48" s="31"/>
      <c r="AA48" s="31"/>
      <c r="AB48" s="31"/>
      <c r="AC48" s="31"/>
      <c r="AD48" s="31"/>
      <c r="AE48" s="31"/>
      <c r="AF48" s="31"/>
      <c r="CP48" s="3"/>
      <c r="CQ48" s="3"/>
    </row>
    <row r="49" spans="2:168" ht="13" thickBot="1">
      <c r="B49" s="128" t="str">
        <f>CONCATENATE("Appraiser (",N2,")")</f>
        <v>Appraiser (1)</v>
      </c>
      <c r="C49" s="40">
        <v>6</v>
      </c>
      <c r="D49" s="41">
        <v>17</v>
      </c>
      <c r="E49" s="63"/>
      <c r="F49" s="63"/>
      <c r="G49" s="63"/>
      <c r="H49" s="63"/>
      <c r="I49" s="63"/>
      <c r="J49" s="63"/>
      <c r="K49" s="63"/>
      <c r="L49" s="63"/>
      <c r="M49" s="63"/>
      <c r="N49" s="63"/>
      <c r="O49" s="31"/>
      <c r="P49" s="31"/>
      <c r="Q49" s="31"/>
      <c r="R49" s="31"/>
      <c r="S49" s="31"/>
      <c r="T49" s="31"/>
      <c r="U49" s="31"/>
      <c r="V49" s="31"/>
      <c r="W49" s="31"/>
      <c r="X49" s="31"/>
      <c r="Y49" s="31"/>
      <c r="Z49" s="31"/>
      <c r="AA49" s="31"/>
      <c r="AB49" s="31"/>
      <c r="AC49" s="31"/>
      <c r="AD49" s="31"/>
      <c r="AE49" s="31"/>
      <c r="AF49" s="31"/>
      <c r="CP49" s="3"/>
      <c r="CQ49" s="3"/>
    </row>
    <row r="50" spans="2:168">
      <c r="B50" s="73"/>
      <c r="C50" s="63"/>
      <c r="D50" s="63"/>
      <c r="E50" s="63"/>
      <c r="F50" s="63"/>
      <c r="G50" s="63"/>
      <c r="H50" s="63"/>
      <c r="I50" s="63"/>
      <c r="J50" s="63"/>
      <c r="K50" s="63"/>
      <c r="L50" s="63"/>
      <c r="M50" s="63"/>
      <c r="N50" s="63"/>
      <c r="O50" s="31"/>
      <c r="P50" s="31"/>
      <c r="Q50" s="31"/>
      <c r="R50" s="31"/>
      <c r="S50" s="31"/>
      <c r="T50" s="31"/>
      <c r="U50" s="31"/>
      <c r="V50" s="31"/>
      <c r="W50" s="31"/>
      <c r="X50" s="31"/>
      <c r="Y50" s="31"/>
      <c r="Z50" s="31"/>
      <c r="AA50" s="31"/>
      <c r="AB50" s="31"/>
      <c r="AC50" s="31"/>
      <c r="AD50" s="31"/>
      <c r="AE50" s="31"/>
      <c r="AF50" s="31"/>
      <c r="CP50" s="3"/>
      <c r="CQ50" s="3"/>
    </row>
    <row r="51" spans="2:168" ht="13" thickBot="1">
      <c r="B51" s="168" t="s">
        <v>46</v>
      </c>
      <c r="C51" s="63"/>
      <c r="D51" s="63"/>
      <c r="E51" s="63"/>
      <c r="F51" s="63"/>
      <c r="G51" s="141"/>
      <c r="H51" s="63"/>
      <c r="I51" s="63"/>
      <c r="J51" s="63"/>
      <c r="K51" s="63"/>
      <c r="L51" s="63"/>
      <c r="M51" s="63"/>
      <c r="N51" s="63"/>
      <c r="O51" s="31"/>
      <c r="P51" s="31"/>
      <c r="Q51" s="31"/>
      <c r="R51" s="31"/>
      <c r="S51" s="31"/>
      <c r="T51" s="31"/>
      <c r="U51" s="31"/>
      <c r="V51" s="31"/>
      <c r="W51" s="31"/>
      <c r="X51" s="31"/>
      <c r="Y51" s="31"/>
      <c r="Z51" s="31"/>
      <c r="AA51" s="31"/>
      <c r="AB51" s="31"/>
      <c r="AC51" s="31"/>
      <c r="AD51" s="31"/>
      <c r="AE51" s="31"/>
      <c r="AF51" s="31"/>
      <c r="CP51" s="3"/>
      <c r="CQ51" s="3"/>
    </row>
    <row r="52" spans="2:168" ht="13" thickBot="1">
      <c r="B52" s="142" t="s">
        <v>0</v>
      </c>
      <c r="C52" s="143" t="s">
        <v>3</v>
      </c>
      <c r="D52" s="143" t="s">
        <v>47</v>
      </c>
      <c r="E52" s="143" t="s">
        <v>48</v>
      </c>
      <c r="F52" s="143" t="s">
        <v>49</v>
      </c>
      <c r="G52" s="144" t="s">
        <v>50</v>
      </c>
      <c r="H52" s="63"/>
      <c r="I52" s="63"/>
      <c r="J52" s="63"/>
      <c r="K52" s="63"/>
      <c r="L52" s="63"/>
      <c r="M52" s="63"/>
      <c r="N52" s="63"/>
      <c r="O52" s="31"/>
      <c r="P52" s="31"/>
      <c r="Q52" s="31"/>
      <c r="R52" s="31"/>
      <c r="S52" s="31"/>
      <c r="T52" s="31"/>
      <c r="U52" s="31"/>
      <c r="V52" s="31"/>
      <c r="W52" s="31"/>
      <c r="X52" s="31"/>
      <c r="Y52" s="31"/>
      <c r="Z52" s="31"/>
      <c r="AA52" s="31"/>
      <c r="AB52" s="31"/>
      <c r="AC52" s="31"/>
      <c r="AD52" s="31"/>
      <c r="AE52" s="31"/>
      <c r="AF52" s="31"/>
      <c r="CP52" s="3"/>
      <c r="CQ52" s="3"/>
    </row>
    <row r="53" spans="2:168">
      <c r="B53" s="164">
        <v>1</v>
      </c>
      <c r="C53" s="145">
        <v>0</v>
      </c>
      <c r="D53" s="146">
        <v>0</v>
      </c>
      <c r="E53" s="146">
        <v>0</v>
      </c>
      <c r="F53" s="147">
        <v>1</v>
      </c>
      <c r="G53" s="148">
        <v>1</v>
      </c>
      <c r="H53" s="63"/>
      <c r="I53" s="63"/>
      <c r="J53" s="63"/>
      <c r="K53" s="63"/>
      <c r="L53" s="63"/>
      <c r="M53" s="63"/>
      <c r="N53" s="63"/>
      <c r="O53" s="31"/>
      <c r="P53" s="31"/>
      <c r="Q53" s="31"/>
      <c r="R53" s="31"/>
      <c r="S53" s="31"/>
      <c r="T53" s="31"/>
      <c r="U53" s="31"/>
      <c r="V53" s="31"/>
      <c r="W53" s="31"/>
      <c r="X53" s="31"/>
      <c r="Y53" s="31"/>
      <c r="Z53" s="31"/>
      <c r="AA53" s="31"/>
      <c r="AB53" s="31"/>
      <c r="AC53" s="31"/>
      <c r="AD53" s="31"/>
      <c r="AE53" s="31"/>
      <c r="AF53" s="31"/>
      <c r="CP53" s="3"/>
      <c r="CQ53" s="3"/>
    </row>
    <row r="54" spans="2:168">
      <c r="B54" s="165">
        <v>2</v>
      </c>
      <c r="C54" s="149">
        <v>1</v>
      </c>
      <c r="D54" s="150">
        <v>1</v>
      </c>
      <c r="E54" s="150">
        <v>1</v>
      </c>
      <c r="F54" s="150">
        <v>1</v>
      </c>
      <c r="G54" s="151">
        <v>1</v>
      </c>
      <c r="H54" s="63"/>
      <c r="I54" s="63"/>
      <c r="J54" s="63"/>
      <c r="K54" s="63"/>
      <c r="L54" s="63"/>
      <c r="M54" s="63"/>
      <c r="N54" s="63"/>
      <c r="O54" s="31"/>
      <c r="P54" s="31"/>
      <c r="Q54" s="31"/>
      <c r="R54" s="31"/>
      <c r="S54" s="31"/>
      <c r="T54" s="31"/>
      <c r="U54" s="31"/>
      <c r="V54" s="31"/>
      <c r="W54" s="31"/>
      <c r="X54" s="31"/>
      <c r="Y54" s="31"/>
      <c r="Z54" s="31"/>
      <c r="AA54" s="31"/>
      <c r="AB54" s="31"/>
      <c r="AC54" s="31"/>
      <c r="AD54" s="31"/>
      <c r="AE54" s="31"/>
      <c r="AF54" s="31"/>
      <c r="CP54" s="3"/>
      <c r="CQ54" s="3"/>
    </row>
    <row r="55" spans="2:168">
      <c r="B55" s="165">
        <v>3</v>
      </c>
      <c r="C55" s="149">
        <v>1</v>
      </c>
      <c r="D55" s="150">
        <v>1</v>
      </c>
      <c r="E55" s="152">
        <v>0</v>
      </c>
      <c r="F55" s="150">
        <v>1</v>
      </c>
      <c r="G55" s="151">
        <v>1</v>
      </c>
      <c r="H55" s="63"/>
      <c r="I55" s="63"/>
      <c r="J55" s="63"/>
      <c r="K55" s="63"/>
      <c r="L55" s="63"/>
      <c r="M55" s="63"/>
      <c r="N55" s="63"/>
      <c r="O55" s="31"/>
      <c r="P55" s="31"/>
      <c r="Q55" s="31"/>
      <c r="R55" s="31"/>
      <c r="S55" s="31"/>
      <c r="T55" s="31"/>
      <c r="U55" s="31"/>
      <c r="V55" s="31"/>
      <c r="W55" s="31"/>
      <c r="X55" s="31"/>
      <c r="Y55" s="31"/>
      <c r="Z55" s="31"/>
      <c r="AA55" s="31"/>
      <c r="AB55" s="31"/>
      <c r="AC55" s="31"/>
      <c r="AD55" s="31"/>
      <c r="AE55" s="31"/>
      <c r="AF55" s="31"/>
      <c r="CP55" s="3"/>
      <c r="CQ55" s="3"/>
    </row>
    <row r="56" spans="2:168">
      <c r="B56" s="165">
        <v>4</v>
      </c>
      <c r="C56" s="149">
        <v>0</v>
      </c>
      <c r="D56" s="153">
        <v>1</v>
      </c>
      <c r="E56" s="153">
        <v>1</v>
      </c>
      <c r="F56" s="153">
        <v>1</v>
      </c>
      <c r="G56" s="154">
        <v>1</v>
      </c>
      <c r="H56" s="63"/>
      <c r="I56" s="63"/>
      <c r="J56" s="63"/>
      <c r="K56" s="63"/>
      <c r="L56" s="63"/>
      <c r="M56" s="63"/>
      <c r="N56" s="63"/>
      <c r="O56" s="31"/>
      <c r="P56" s="31"/>
      <c r="Q56" s="31"/>
      <c r="R56" s="31"/>
      <c r="S56" s="31"/>
      <c r="T56" s="31"/>
      <c r="U56" s="31"/>
      <c r="V56" s="31"/>
      <c r="W56" s="31"/>
      <c r="X56" s="31"/>
      <c r="Y56" s="31"/>
      <c r="Z56" s="31"/>
      <c r="AA56" s="31"/>
      <c r="AB56" s="31"/>
      <c r="AC56" s="31"/>
      <c r="AD56" s="31"/>
      <c r="AE56" s="31"/>
      <c r="AF56" s="31"/>
      <c r="CP56" s="3"/>
      <c r="CQ56" s="3"/>
    </row>
    <row r="57" spans="2:168">
      <c r="B57" s="165">
        <v>5</v>
      </c>
      <c r="C57" s="149">
        <v>1</v>
      </c>
      <c r="D57" s="152">
        <v>0</v>
      </c>
      <c r="E57" s="152">
        <v>0</v>
      </c>
      <c r="F57" s="152">
        <v>0</v>
      </c>
      <c r="G57" s="155">
        <v>0</v>
      </c>
      <c r="H57" s="63"/>
      <c r="I57" s="63"/>
      <c r="J57" s="63"/>
      <c r="K57" s="63"/>
      <c r="L57" s="63"/>
      <c r="M57" s="63"/>
      <c r="N57" s="63"/>
      <c r="O57" s="31"/>
      <c r="P57" s="31"/>
      <c r="Q57" s="31"/>
      <c r="R57" s="31"/>
      <c r="S57" s="31"/>
      <c r="T57" s="31"/>
      <c r="U57" s="31"/>
      <c r="V57" s="31"/>
      <c r="W57" s="31"/>
      <c r="X57" s="31"/>
      <c r="Y57" s="31"/>
      <c r="Z57" s="31"/>
      <c r="AA57" s="31"/>
      <c r="AB57" s="31"/>
      <c r="AC57" s="31"/>
      <c r="AD57" s="31"/>
      <c r="AE57" s="31"/>
      <c r="AF57" s="31"/>
      <c r="CP57" s="3"/>
      <c r="CQ57" s="3"/>
    </row>
    <row r="58" spans="2:168">
      <c r="B58" s="165">
        <v>6</v>
      </c>
      <c r="C58" s="149">
        <v>1</v>
      </c>
      <c r="D58" s="150">
        <v>1</v>
      </c>
      <c r="E58" s="150">
        <v>1</v>
      </c>
      <c r="F58" s="150">
        <v>1</v>
      </c>
      <c r="G58" s="151">
        <v>1</v>
      </c>
      <c r="H58" s="63"/>
      <c r="I58" s="63"/>
      <c r="J58" s="63"/>
      <c r="K58" s="63"/>
      <c r="L58" s="63"/>
      <c r="M58" s="63"/>
      <c r="N58" s="63"/>
      <c r="O58" s="31"/>
      <c r="P58" s="31"/>
      <c r="Q58" s="31"/>
      <c r="R58" s="31"/>
      <c r="S58" s="31"/>
      <c r="T58" s="31"/>
      <c r="U58" s="31"/>
      <c r="V58" s="31"/>
      <c r="W58" s="31"/>
      <c r="X58" s="31"/>
      <c r="Y58" s="31"/>
      <c r="Z58" s="31"/>
      <c r="AA58" s="31"/>
      <c r="AB58" s="31"/>
      <c r="AC58" s="31"/>
      <c r="AD58" s="31"/>
      <c r="AE58" s="31"/>
      <c r="AF58" s="31"/>
      <c r="CP58" s="3"/>
      <c r="CQ58" s="3"/>
    </row>
    <row r="59" spans="2:168">
      <c r="B59" s="165">
        <v>7</v>
      </c>
      <c r="C59" s="149">
        <v>1</v>
      </c>
      <c r="D59" s="150">
        <v>1</v>
      </c>
      <c r="E59" s="150">
        <v>1</v>
      </c>
      <c r="F59" s="150">
        <v>1</v>
      </c>
      <c r="G59" s="151">
        <v>1</v>
      </c>
      <c r="H59" s="63"/>
      <c r="I59" s="63"/>
      <c r="J59" s="63"/>
      <c r="K59" s="63"/>
      <c r="L59" s="63"/>
      <c r="M59" s="63"/>
      <c r="N59" s="63"/>
      <c r="O59" s="31"/>
      <c r="P59" s="31"/>
      <c r="Q59" s="31"/>
      <c r="R59" s="31"/>
      <c r="S59" s="31"/>
      <c r="T59" s="31"/>
      <c r="U59" s="31"/>
      <c r="V59" s="31"/>
      <c r="W59" s="31"/>
      <c r="X59" s="31"/>
      <c r="Y59" s="31"/>
      <c r="Z59" s="31"/>
      <c r="AA59" s="31"/>
      <c r="AB59" s="31"/>
      <c r="AC59" s="31"/>
      <c r="AD59" s="31"/>
      <c r="AE59" s="31"/>
      <c r="AF59" s="31"/>
      <c r="CP59" s="3"/>
      <c r="CQ59" s="3"/>
    </row>
    <row r="60" spans="2:168">
      <c r="B60" s="165">
        <v>8</v>
      </c>
      <c r="C60" s="149">
        <v>0</v>
      </c>
      <c r="D60" s="150">
        <v>0</v>
      </c>
      <c r="E60" s="150">
        <v>0</v>
      </c>
      <c r="F60" s="150">
        <v>0</v>
      </c>
      <c r="G60" s="151">
        <v>0</v>
      </c>
      <c r="H60" s="63"/>
      <c r="I60" s="63"/>
      <c r="J60" s="63"/>
      <c r="K60" s="63"/>
      <c r="L60" s="63"/>
      <c r="M60" s="63"/>
      <c r="N60" s="63"/>
      <c r="O60" s="31"/>
      <c r="P60" s="31"/>
      <c r="Q60" s="31"/>
      <c r="R60" s="31"/>
      <c r="S60" s="31"/>
      <c r="T60" s="31"/>
      <c r="U60" s="31"/>
      <c r="V60" s="31"/>
      <c r="W60" s="31"/>
      <c r="X60" s="31"/>
      <c r="Y60" s="31"/>
      <c r="Z60" s="31"/>
      <c r="AA60" s="31"/>
      <c r="AB60" s="31"/>
      <c r="AC60" s="31"/>
      <c r="AD60" s="31"/>
      <c r="AE60" s="31"/>
      <c r="AF60" s="31"/>
      <c r="CP60" s="3"/>
      <c r="CQ60" s="3"/>
    </row>
    <row r="61" spans="2:168">
      <c r="B61" s="165">
        <v>9</v>
      </c>
      <c r="C61" s="149">
        <v>0</v>
      </c>
      <c r="D61" s="150">
        <v>0</v>
      </c>
      <c r="E61" s="150">
        <v>0</v>
      </c>
      <c r="F61" s="150">
        <v>0</v>
      </c>
      <c r="G61" s="151">
        <v>0</v>
      </c>
      <c r="H61" s="63"/>
      <c r="I61" s="63"/>
      <c r="J61" s="63"/>
      <c r="K61" s="63"/>
      <c r="L61" s="63"/>
      <c r="M61" s="63"/>
      <c r="N61" s="63"/>
      <c r="O61" s="31"/>
      <c r="P61" s="31"/>
      <c r="Q61" s="31"/>
      <c r="R61" s="31"/>
      <c r="S61" s="31"/>
      <c r="T61" s="31"/>
      <c r="U61" s="31"/>
      <c r="V61" s="31"/>
      <c r="W61" s="31"/>
      <c r="X61" s="31"/>
      <c r="Y61" s="31"/>
      <c r="Z61" s="31"/>
      <c r="AA61" s="31"/>
      <c r="AB61" s="31"/>
      <c r="AC61" s="31"/>
      <c r="AD61" s="31"/>
      <c r="AE61" s="31"/>
      <c r="AF61" s="31"/>
      <c r="CP61" s="3"/>
      <c r="CQ61" s="3"/>
    </row>
    <row r="62" spans="2:168" ht="13" thickBot="1">
      <c r="B62" s="166">
        <v>10</v>
      </c>
      <c r="C62" s="156">
        <v>1</v>
      </c>
      <c r="D62" s="157">
        <v>1</v>
      </c>
      <c r="E62" s="158">
        <v>0</v>
      </c>
      <c r="F62" s="157">
        <v>1</v>
      </c>
      <c r="G62" s="159">
        <v>0</v>
      </c>
      <c r="H62" s="63"/>
      <c r="I62" s="63"/>
      <c r="J62" s="63"/>
      <c r="K62" s="63"/>
      <c r="L62" s="63"/>
      <c r="M62" s="63"/>
      <c r="N62" s="63"/>
      <c r="O62" s="31"/>
      <c r="P62" s="31"/>
      <c r="Q62" s="31"/>
      <c r="R62" s="31"/>
      <c r="S62" s="31"/>
      <c r="T62" s="31"/>
      <c r="U62" s="31"/>
      <c r="V62" s="31"/>
      <c r="W62" s="31"/>
      <c r="X62" s="31"/>
      <c r="Y62" s="31"/>
      <c r="Z62" s="31"/>
      <c r="AA62" s="31"/>
      <c r="AB62" s="31"/>
      <c r="AC62" s="31"/>
      <c r="AD62" s="31"/>
      <c r="AE62" s="31"/>
      <c r="AF62" s="31"/>
      <c r="CP62" s="3"/>
      <c r="CQ62" s="3"/>
    </row>
    <row r="63" spans="2:168">
      <c r="B63" s="30"/>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CP63" s="3"/>
      <c r="CQ63" s="3"/>
    </row>
    <row r="64" spans="2:168" ht="14">
      <c r="FL64">
        <v>95</v>
      </c>
    </row>
    <row r="65" spans="5:168" ht="14">
      <c r="FL65">
        <v>1</v>
      </c>
    </row>
    <row r="66" spans="5:168" ht="14">
      <c r="FL66">
        <v>1</v>
      </c>
    </row>
    <row r="67" spans="5:168" ht="14">
      <c r="FL67" t="s">
        <v>7</v>
      </c>
    </row>
    <row r="71" spans="5:168">
      <c r="G71" s="3"/>
      <c r="H71" s="3"/>
    </row>
    <row r="72" spans="5:168">
      <c r="G72" s="3"/>
      <c r="H72" s="3"/>
    </row>
    <row r="73" spans="5:168">
      <c r="G73" s="3"/>
      <c r="H73" s="3"/>
    </row>
    <row r="74" spans="5:168">
      <c r="G74" s="3"/>
      <c r="H74" s="3"/>
    </row>
    <row r="75" spans="5:168">
      <c r="G75" s="3"/>
      <c r="H75" s="3"/>
    </row>
    <row r="76" spans="5:168">
      <c r="E76" s="34"/>
      <c r="F76" s="35"/>
      <c r="G76" s="3"/>
      <c r="H76" s="3"/>
    </row>
    <row r="77" spans="5:168">
      <c r="G77" s="3"/>
      <c r="H77" s="3"/>
    </row>
    <row r="78" spans="5:168">
      <c r="E78" s="34"/>
      <c r="F78" s="35"/>
      <c r="G78" s="3"/>
      <c r="H78" s="3"/>
    </row>
    <row r="79" spans="5:168" ht="14">
      <c r="E79" s="44"/>
      <c r="G79" s="3"/>
      <c r="H79" s="3"/>
      <c r="K79"/>
      <c r="L79"/>
      <c r="M79"/>
      <c r="N79"/>
    </row>
    <row r="80" spans="5:168" ht="14">
      <c r="H80" s="3"/>
      <c r="K80"/>
      <c r="L80"/>
      <c r="M80"/>
      <c r="N80"/>
    </row>
    <row r="81" spans="2:95">
      <c r="B81" s="30"/>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CP81" s="3"/>
      <c r="CQ81" s="3"/>
    </row>
    <row r="82" spans="2:95">
      <c r="B82" s="30"/>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CP82" s="3"/>
      <c r="CQ82" s="3"/>
    </row>
    <row r="83" spans="2:95">
      <c r="B83" s="30"/>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CP83" s="3"/>
      <c r="CQ83" s="3"/>
    </row>
    <row r="84" spans="2:95">
      <c r="B84" s="30"/>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CP84" s="3"/>
      <c r="CQ84" s="3"/>
    </row>
    <row r="85" spans="2:95">
      <c r="B85" s="30"/>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CP85" s="3"/>
      <c r="CQ85" s="3"/>
    </row>
    <row r="86" spans="2:95">
      <c r="B86" s="30"/>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CP86" s="3"/>
      <c r="CQ86" s="3"/>
    </row>
    <row r="87" spans="2:95">
      <c r="B87" s="30"/>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CP87" s="3"/>
      <c r="CQ87" s="3"/>
    </row>
    <row r="88" spans="2:95">
      <c r="B88" s="30"/>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CP88" s="3"/>
      <c r="CQ88" s="3"/>
    </row>
    <row r="89" spans="2:95">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CP89" s="3"/>
      <c r="CQ89" s="3"/>
    </row>
    <row r="90" spans="2:95">
      <c r="B90" s="30"/>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CP90" s="3"/>
      <c r="CQ90" s="3"/>
    </row>
    <row r="91" spans="2:95">
      <c r="B91" s="30"/>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CP91" s="3"/>
      <c r="CQ91" s="3"/>
    </row>
    <row r="92" spans="2:95">
      <c r="B92" s="30"/>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CP92" s="3"/>
      <c r="CQ92" s="3"/>
    </row>
    <row r="93" spans="2:95">
      <c r="B93" s="30"/>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CP93" s="3"/>
      <c r="CQ93" s="3"/>
    </row>
    <row r="94" spans="2:95">
      <c r="B94" s="30"/>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CP94" s="3"/>
      <c r="CQ94" s="3"/>
    </row>
    <row r="95" spans="2:95">
      <c r="B95" s="30"/>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CP95" s="3"/>
      <c r="CQ95" s="3"/>
    </row>
    <row r="96" spans="2:95">
      <c r="B96" s="30"/>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CP96" s="3"/>
      <c r="CQ96" s="3"/>
    </row>
    <row r="97" spans="2:95">
      <c r="B97" s="30"/>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CP97" s="3"/>
      <c r="CQ97" s="3"/>
    </row>
    <row r="98" spans="2:95">
      <c r="B98" s="30"/>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CP98" s="3"/>
      <c r="CQ98" s="3"/>
    </row>
    <row r="99" spans="2:95">
      <c r="B99" s="30"/>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CP99" s="3"/>
      <c r="CQ99" s="3"/>
    </row>
    <row r="100" spans="2:95">
      <c r="B100" s="30"/>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CP100" s="3"/>
      <c r="CQ100" s="3"/>
    </row>
    <row r="101" spans="2:95">
      <c r="B101" s="30"/>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CP101" s="3"/>
      <c r="CQ101" s="3"/>
    </row>
    <row r="102" spans="2:95">
      <c r="B102" s="30"/>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CP102" s="3"/>
      <c r="CQ102" s="3"/>
    </row>
    <row r="103" spans="2:95">
      <c r="B103" s="30"/>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CP103" s="3"/>
      <c r="CQ103" s="3"/>
    </row>
    <row r="104" spans="2:95">
      <c r="B104" s="30"/>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CP104" s="3"/>
      <c r="CQ104" s="3"/>
    </row>
    <row r="105" spans="2:95">
      <c r="B105" s="30"/>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CP105" s="3"/>
      <c r="CQ105" s="3"/>
    </row>
    <row r="106" spans="2:95">
      <c r="B106" s="30"/>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CP106" s="3"/>
      <c r="CQ106" s="3"/>
    </row>
    <row r="107" spans="2:95">
      <c r="B107" s="30"/>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CP107" s="3"/>
      <c r="CQ107" s="3"/>
    </row>
    <row r="108" spans="2:95">
      <c r="B108" s="30"/>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CP108" s="3"/>
      <c r="CQ108" s="3"/>
    </row>
    <row r="109" spans="2:95">
      <c r="B109" s="30"/>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CP109" s="3"/>
      <c r="CQ109" s="3"/>
    </row>
    <row r="110" spans="2:95">
      <c r="B110" s="30"/>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CP110" s="3"/>
      <c r="CQ110" s="3"/>
    </row>
    <row r="111" spans="2:95">
      <c r="B111" s="30"/>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CP111" s="3"/>
      <c r="CQ111" s="3"/>
    </row>
    <row r="112" spans="2:95">
      <c r="B112" s="30"/>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CP112" s="3"/>
      <c r="CQ112" s="3"/>
    </row>
    <row r="113" spans="2:95">
      <c r="B113" s="30"/>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CP113" s="3"/>
      <c r="CQ113" s="3"/>
    </row>
    <row r="114" spans="2:95">
      <c r="B114" s="30"/>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CP114" s="3"/>
      <c r="CQ114" s="3"/>
    </row>
    <row r="115" spans="2:95">
      <c r="B115" s="30"/>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CP115" s="3"/>
      <c r="CQ115" s="3"/>
    </row>
    <row r="116" spans="2:95">
      <c r="B116" s="30"/>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CP116" s="3"/>
      <c r="CQ116" s="3"/>
    </row>
    <row r="117" spans="2:95">
      <c r="B117" s="30"/>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CP117" s="3"/>
      <c r="CQ117" s="3"/>
    </row>
    <row r="118" spans="2:95">
      <c r="B118" s="30"/>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CP118" s="3"/>
      <c r="CQ118" s="3"/>
    </row>
    <row r="119" spans="2:95">
      <c r="B119" s="30"/>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CP119" s="3"/>
      <c r="CQ119" s="3"/>
    </row>
    <row r="120" spans="2:95">
      <c r="B120" s="30"/>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CP120" s="3"/>
      <c r="CQ120" s="3"/>
    </row>
    <row r="121" spans="2:95">
      <c r="B121" s="30"/>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CP121" s="3"/>
      <c r="CQ121" s="3"/>
    </row>
    <row r="122" spans="2:95">
      <c r="B122" s="30"/>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CP122" s="3"/>
      <c r="CQ122" s="3"/>
    </row>
    <row r="123" spans="2:95">
      <c r="B123" s="30"/>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CP123" s="3"/>
      <c r="CQ123" s="3"/>
    </row>
    <row r="124" spans="2:95">
      <c r="B124" s="30"/>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CP124" s="3"/>
      <c r="CQ124" s="3"/>
    </row>
    <row r="125" spans="2:95">
      <c r="B125" s="30"/>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CP125" s="3"/>
      <c r="CQ125" s="3"/>
    </row>
    <row r="126" spans="2:95">
      <c r="B126" s="30"/>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CP126" s="3"/>
      <c r="CQ126" s="3"/>
    </row>
    <row r="127" spans="2:95">
      <c r="B127" s="30"/>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CP127" s="3"/>
      <c r="CQ127" s="3"/>
    </row>
    <row r="128" spans="2:95">
      <c r="B128" s="30"/>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CP128" s="3"/>
      <c r="CQ128" s="3"/>
    </row>
    <row r="129" spans="2:95">
      <c r="B129" s="30"/>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CP129" s="3"/>
      <c r="CQ129" s="3"/>
    </row>
    <row r="130" spans="2:95">
      <c r="B130" s="30"/>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CP130" s="3"/>
      <c r="CQ130" s="3"/>
    </row>
    <row r="131" spans="2:95">
      <c r="B131" s="30"/>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CP131" s="3"/>
      <c r="CQ131" s="3"/>
    </row>
    <row r="132" spans="2:95">
      <c r="B132" s="30"/>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CP132" s="3"/>
      <c r="CQ132" s="3"/>
    </row>
    <row r="133" spans="2:95">
      <c r="B133" s="30"/>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CP133" s="3"/>
      <c r="CQ133" s="3"/>
    </row>
    <row r="134" spans="2:95">
      <c r="B134" s="30"/>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CP134" s="3"/>
      <c r="CQ134" s="3"/>
    </row>
    <row r="135" spans="2:95">
      <c r="B135" s="30"/>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CP135" s="3"/>
      <c r="CQ135" s="3"/>
    </row>
    <row r="136" spans="2:95">
      <c r="B136" s="30"/>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CP136" s="3"/>
      <c r="CQ136" s="3"/>
    </row>
    <row r="137" spans="2:95">
      <c r="B137" s="30"/>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CP137" s="3"/>
      <c r="CQ137" s="3"/>
    </row>
    <row r="138" spans="2:95">
      <c r="B138" s="30"/>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CP138" s="3"/>
      <c r="CQ138" s="3"/>
    </row>
    <row r="139" spans="2:95">
      <c r="B139" s="30"/>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CP139" s="3"/>
      <c r="CQ139" s="3"/>
    </row>
    <row r="140" spans="2:95">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CP140" s="3"/>
      <c r="CQ140" s="3"/>
    </row>
    <row r="141" spans="2:95">
      <c r="B141" s="30"/>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CP141" s="3"/>
      <c r="CQ141" s="3"/>
    </row>
    <row r="142" spans="2:95">
      <c r="B142" s="30"/>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CP142" s="3"/>
      <c r="CQ142" s="3"/>
    </row>
    <row r="143" spans="2:95">
      <c r="B143" s="30"/>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CP143" s="3"/>
      <c r="CQ143" s="3"/>
    </row>
    <row r="144" spans="2:95">
      <c r="B144" s="30"/>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CP144" s="3"/>
      <c r="CQ144" s="3"/>
    </row>
    <row r="145" spans="2:95">
      <c r="B145" s="30"/>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CP145" s="3"/>
      <c r="CQ145" s="3"/>
    </row>
    <row r="146" spans="2:95">
      <c r="B146" s="30"/>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CP146" s="3"/>
      <c r="CQ146" s="3"/>
    </row>
    <row r="147" spans="2:95">
      <c r="B147" s="30"/>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CP147" s="3"/>
      <c r="CQ147" s="3"/>
    </row>
    <row r="148" spans="2:95">
      <c r="B148" s="30"/>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CP148" s="3"/>
      <c r="CQ148" s="3"/>
    </row>
    <row r="149" spans="2:95">
      <c r="B149" s="30"/>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CP149" s="3"/>
      <c r="CQ149" s="3"/>
    </row>
    <row r="150" spans="2:95">
      <c r="B150" s="30"/>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CP150" s="3"/>
      <c r="CQ150" s="3"/>
    </row>
    <row r="151" spans="2:95">
      <c r="B151" s="30"/>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CP151" s="3"/>
      <c r="CQ151" s="3"/>
    </row>
    <row r="152" spans="2:95">
      <c r="B152" s="30"/>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CP152" s="3"/>
      <c r="CQ152" s="3"/>
    </row>
    <row r="153" spans="2:95">
      <c r="B153" s="30"/>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CP153" s="3"/>
      <c r="CQ153" s="3"/>
    </row>
    <row r="154" spans="2:95">
      <c r="B154" s="30"/>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CP154" s="3"/>
      <c r="CQ154" s="3"/>
    </row>
    <row r="155" spans="2:95">
      <c r="B155" s="30"/>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CP155" s="3"/>
      <c r="CQ155" s="3"/>
    </row>
    <row r="156" spans="2:95">
      <c r="B156" s="30"/>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CP156" s="3"/>
      <c r="CQ156" s="3"/>
    </row>
    <row r="157" spans="2:95">
      <c r="B157" s="30"/>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CP157" s="3"/>
      <c r="CQ157" s="3"/>
    </row>
    <row r="158" spans="2:95">
      <c r="B158" s="30"/>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CP158" s="3"/>
      <c r="CQ158" s="3"/>
    </row>
    <row r="159" spans="2:95">
      <c r="B159" s="30"/>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CP159" s="3"/>
      <c r="CQ159" s="3"/>
    </row>
    <row r="160" spans="2:95">
      <c r="B160" s="30"/>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CP160" s="3"/>
      <c r="CQ160" s="3"/>
    </row>
    <row r="161" spans="2:95">
      <c r="B161" s="30"/>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CP161" s="3"/>
      <c r="CQ161" s="3"/>
    </row>
    <row r="162" spans="2:95">
      <c r="B162" s="30"/>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CP162" s="3"/>
      <c r="CQ162" s="3"/>
    </row>
    <row r="163" spans="2:95">
      <c r="B163" s="30"/>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CP163" s="3"/>
      <c r="CQ163" s="3"/>
    </row>
    <row r="164" spans="2:95">
      <c r="B164" s="30"/>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CP164" s="3"/>
      <c r="CQ164" s="3"/>
    </row>
    <row r="165" spans="2:95">
      <c r="B165" s="30"/>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CP165" s="3"/>
      <c r="CQ165" s="3"/>
    </row>
    <row r="166" spans="2:95">
      <c r="B166" s="30"/>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CP166" s="3"/>
      <c r="CQ166" s="3"/>
    </row>
    <row r="167" spans="2:95">
      <c r="B167" s="30"/>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CP167" s="3"/>
      <c r="CQ167" s="3"/>
    </row>
    <row r="168" spans="2:95">
      <c r="B168" s="30"/>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CP168" s="3"/>
      <c r="CQ168" s="3"/>
    </row>
    <row r="169" spans="2:95">
      <c r="B169" s="30"/>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CP169" s="3"/>
      <c r="CQ169" s="3"/>
    </row>
    <row r="170" spans="2:95">
      <c r="B170" s="30"/>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CP170" s="3"/>
      <c r="CQ170" s="3"/>
    </row>
    <row r="171" spans="2:95">
      <c r="B171" s="30"/>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CP171" s="3"/>
      <c r="CQ171" s="3"/>
    </row>
    <row r="172" spans="2:95">
      <c r="B172" s="30"/>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CP172" s="3"/>
      <c r="CQ172" s="3"/>
    </row>
    <row r="173" spans="2:95">
      <c r="B173" s="30"/>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CP173" s="3"/>
      <c r="CQ173" s="3"/>
    </row>
    <row r="174" spans="2:95">
      <c r="B174" s="30"/>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CP174" s="3"/>
      <c r="CQ174" s="3"/>
    </row>
    <row r="175" spans="2:95">
      <c r="B175" s="30"/>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CP175" s="3"/>
      <c r="CQ175" s="3"/>
    </row>
    <row r="176" spans="2:95">
      <c r="B176" s="30"/>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CP176" s="3"/>
      <c r="CQ176" s="3"/>
    </row>
    <row r="177" spans="2:95">
      <c r="B177" s="30"/>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CP177" s="3"/>
      <c r="CQ177" s="3"/>
    </row>
    <row r="178" spans="2:95">
      <c r="B178" s="30"/>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CP178" s="3"/>
      <c r="CQ178" s="3"/>
    </row>
    <row r="179" spans="2:95">
      <c r="B179" s="30"/>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CP179" s="3"/>
      <c r="CQ179" s="3"/>
    </row>
    <row r="180" spans="2:95">
      <c r="B180" s="30"/>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CP180" s="3"/>
      <c r="CQ180" s="3"/>
    </row>
    <row r="181" spans="2:95">
      <c r="B181" s="30"/>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CP181" s="3"/>
      <c r="CQ181" s="3"/>
    </row>
    <row r="182" spans="2:95">
      <c r="B182" s="30"/>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CP182" s="3"/>
      <c r="CQ182" s="3"/>
    </row>
    <row r="183" spans="2:95">
      <c r="B183" s="30"/>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CP183" s="3"/>
      <c r="CQ183" s="3"/>
    </row>
    <row r="184" spans="2:95">
      <c r="B184" s="30"/>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CP184" s="3"/>
      <c r="CQ184" s="3"/>
    </row>
    <row r="185" spans="2:95">
      <c r="B185" s="30"/>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CP185" s="3"/>
      <c r="CQ185" s="3"/>
    </row>
    <row r="186" spans="2:95">
      <c r="B186" s="30"/>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CP186" s="3"/>
      <c r="CQ186" s="3"/>
    </row>
    <row r="187" spans="2:95">
      <c r="B187" s="30"/>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CP187" s="3"/>
      <c r="CQ187" s="3"/>
    </row>
    <row r="188" spans="2:95">
      <c r="B188" s="30"/>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CP188" s="3"/>
      <c r="CQ188" s="3"/>
    </row>
    <row r="189" spans="2:95">
      <c r="B189" s="30"/>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CP189" s="3"/>
      <c r="CQ189" s="3"/>
    </row>
    <row r="190" spans="2:95">
      <c r="B190" s="30"/>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CP190" s="3"/>
      <c r="CQ190" s="3"/>
    </row>
    <row r="191" spans="2:95">
      <c r="B191" s="30"/>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CP191" s="3"/>
      <c r="CQ191" s="3"/>
    </row>
    <row r="192" spans="2:95">
      <c r="B192" s="30"/>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CP192" s="3"/>
      <c r="CQ192" s="3"/>
    </row>
    <row r="193" spans="2:95">
      <c r="B193" s="30"/>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CP193" s="3"/>
      <c r="CQ193" s="3"/>
    </row>
    <row r="194" spans="2:95">
      <c r="B194" s="30"/>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CP194" s="3"/>
      <c r="CQ194" s="3"/>
    </row>
    <row r="195" spans="2:95">
      <c r="B195" s="30"/>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CP195" s="3"/>
      <c r="CQ195" s="3"/>
    </row>
    <row r="196" spans="2:95">
      <c r="B196" s="30"/>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CP196" s="3"/>
      <c r="CQ196" s="3"/>
    </row>
    <row r="197" spans="2:95">
      <c r="B197" s="30"/>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CP197" s="3"/>
      <c r="CQ197" s="3"/>
    </row>
    <row r="198" spans="2:95">
      <c r="B198" s="30"/>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CP198" s="3"/>
      <c r="CQ198" s="3"/>
    </row>
    <row r="199" spans="2:95">
      <c r="B199" s="30"/>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CP199" s="3"/>
      <c r="CQ199" s="3"/>
    </row>
    <row r="200" spans="2:95">
      <c r="B200" s="30"/>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CP200" s="3"/>
      <c r="CQ200" s="3"/>
    </row>
    <row r="201" spans="2:95">
      <c r="B201" s="30"/>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CP201" s="3"/>
      <c r="CQ201" s="3"/>
    </row>
    <row r="202" spans="2:95">
      <c r="B202" s="30"/>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CP202" s="3"/>
      <c r="CQ202" s="3"/>
    </row>
    <row r="203" spans="2:95">
      <c r="B203" s="30"/>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CP203" s="3"/>
      <c r="CQ203" s="3"/>
    </row>
    <row r="204" spans="2:95">
      <c r="B204" s="30"/>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CP204" s="3"/>
      <c r="CQ204" s="3"/>
    </row>
    <row r="205" spans="2:95">
      <c r="B205" s="30"/>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CP205" s="3"/>
      <c r="CQ205" s="3"/>
    </row>
    <row r="206" spans="2:95">
      <c r="B206" s="30"/>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CP206" s="3"/>
      <c r="CQ206" s="3"/>
    </row>
    <row r="207" spans="2:95">
      <c r="B207" s="30"/>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CP207" s="3"/>
      <c r="CQ207" s="3"/>
    </row>
    <row r="208" spans="2:95">
      <c r="B208" s="30"/>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CP208" s="3"/>
      <c r="CQ208" s="3"/>
    </row>
    <row r="209" spans="2:95">
      <c r="B209" s="30"/>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CP209" s="3"/>
      <c r="CQ209" s="3"/>
    </row>
    <row r="210" spans="2:95">
      <c r="B210" s="30"/>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CP210" s="3"/>
      <c r="CQ210" s="3"/>
    </row>
    <row r="211" spans="2:95">
      <c r="B211" s="30"/>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CP211" s="3"/>
      <c r="CQ211" s="3"/>
    </row>
    <row r="212" spans="2:95">
      <c r="B212" s="30"/>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CP212" s="3"/>
      <c r="CQ212" s="3"/>
    </row>
    <row r="213" spans="2:95">
      <c r="B213" s="30"/>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CP213" s="3"/>
      <c r="CQ213" s="3"/>
    </row>
    <row r="214" spans="2:95">
      <c r="B214" s="30"/>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CP214" s="3"/>
      <c r="CQ214" s="3"/>
    </row>
    <row r="215" spans="2:95">
      <c r="B215" s="30"/>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CP215" s="3"/>
      <c r="CQ215" s="3"/>
    </row>
    <row r="216" spans="2:95">
      <c r="B216" s="30"/>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CP216" s="3"/>
      <c r="CQ216" s="3"/>
    </row>
    <row r="217" spans="2:95">
      <c r="B217" s="30"/>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CP217" s="3"/>
      <c r="CQ217" s="3"/>
    </row>
    <row r="218" spans="2:95">
      <c r="B218" s="30"/>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CP218" s="3"/>
      <c r="CQ218" s="3"/>
    </row>
    <row r="219" spans="2:95">
      <c r="B219" s="30"/>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CP219" s="3"/>
      <c r="CQ219" s="3"/>
    </row>
    <row r="220" spans="2:95">
      <c r="B220" s="30"/>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CP220" s="3"/>
      <c r="CQ220" s="3"/>
    </row>
    <row r="221" spans="2:95">
      <c r="B221" s="30"/>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CP221" s="3"/>
      <c r="CQ221" s="3"/>
    </row>
    <row r="222" spans="2:95">
      <c r="B222" s="30"/>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CP222" s="3"/>
      <c r="CQ222" s="3"/>
    </row>
    <row r="223" spans="2:95">
      <c r="B223" s="30"/>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CP223" s="3"/>
      <c r="CQ223" s="3"/>
    </row>
    <row r="224" spans="2:95">
      <c r="B224" s="30"/>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CP224" s="3"/>
      <c r="CQ224" s="3"/>
    </row>
    <row r="225" spans="2:95">
      <c r="B225" s="30"/>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CP225" s="3"/>
      <c r="CQ225" s="3"/>
    </row>
    <row r="226" spans="2:95">
      <c r="B226" s="30"/>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CP226" s="3"/>
      <c r="CQ226" s="3"/>
    </row>
    <row r="227" spans="2:95">
      <c r="B227" s="30"/>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CP227" s="3"/>
      <c r="CQ227" s="3"/>
    </row>
    <row r="228" spans="2:95">
      <c r="B228" s="30"/>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CP228" s="3"/>
      <c r="CQ228" s="3"/>
    </row>
    <row r="229" spans="2:95">
      <c r="B229" s="30"/>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CP229" s="3"/>
      <c r="CQ229" s="3"/>
    </row>
    <row r="230" spans="2:95">
      <c r="B230" s="30"/>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CP230" s="3"/>
      <c r="CQ230" s="3"/>
    </row>
    <row r="231" spans="2:95">
      <c r="B231" s="30"/>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CP231" s="3"/>
      <c r="CQ231" s="3"/>
    </row>
    <row r="232" spans="2:95">
      <c r="B232" s="30"/>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CP232" s="3"/>
      <c r="CQ232" s="3"/>
    </row>
    <row r="233" spans="2:95">
      <c r="B233" s="30"/>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CP233" s="3"/>
      <c r="CQ233" s="3"/>
    </row>
    <row r="234" spans="2:95">
      <c r="B234" s="30"/>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CP234" s="3"/>
      <c r="CQ234" s="3"/>
    </row>
    <row r="235" spans="2:95">
      <c r="B235" s="30"/>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CP235" s="3"/>
      <c r="CQ235" s="3"/>
    </row>
    <row r="236" spans="2:95">
      <c r="B236" s="30"/>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CP236" s="3"/>
      <c r="CQ236" s="3"/>
    </row>
    <row r="237" spans="2:95">
      <c r="B237" s="30"/>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CP237" s="3"/>
      <c r="CQ237" s="3"/>
    </row>
    <row r="238" spans="2:95">
      <c r="B238" s="30"/>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CP238" s="3"/>
      <c r="CQ238" s="3"/>
    </row>
    <row r="239" spans="2:95">
      <c r="B239" s="30"/>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CP239" s="3"/>
      <c r="CQ239" s="3"/>
    </row>
    <row r="240" spans="2:95">
      <c r="B240" s="30"/>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CP240" s="3"/>
      <c r="CQ240" s="3"/>
    </row>
    <row r="241" spans="2:95">
      <c r="B241" s="30"/>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CP241" s="3"/>
      <c r="CQ241" s="3"/>
    </row>
    <row r="242" spans="2:95">
      <c r="B242" s="30"/>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CP242" s="3"/>
      <c r="CQ242" s="3"/>
    </row>
    <row r="243" spans="2:95">
      <c r="B243" s="30"/>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CP243" s="3"/>
      <c r="CQ243" s="3"/>
    </row>
    <row r="244" spans="2:95">
      <c r="B244" s="30"/>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CP244" s="3"/>
      <c r="CQ244" s="3"/>
    </row>
    <row r="245" spans="2:95">
      <c r="B245" s="30"/>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CP245" s="3"/>
      <c r="CQ245" s="3"/>
    </row>
    <row r="246" spans="2:95">
      <c r="B246" s="30"/>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CP246" s="3"/>
      <c r="CQ246" s="3"/>
    </row>
    <row r="247" spans="2:95">
      <c r="B247" s="30"/>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CP247" s="3"/>
      <c r="CQ247" s="3"/>
    </row>
    <row r="248" spans="2:95">
      <c r="B248" s="30"/>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CP248" s="3"/>
      <c r="CQ248" s="3"/>
    </row>
    <row r="249" spans="2:95">
      <c r="B249" s="30"/>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CP249" s="3"/>
      <c r="CQ249" s="3"/>
    </row>
    <row r="250" spans="2:95">
      <c r="B250" s="30"/>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CP250" s="3"/>
      <c r="CQ250" s="3"/>
    </row>
    <row r="251" spans="2:95">
      <c r="B251" s="30"/>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CP251" s="3"/>
      <c r="CQ251" s="3"/>
    </row>
    <row r="252" spans="2:95">
      <c r="B252" s="30"/>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CP252" s="3"/>
      <c r="CQ252" s="3"/>
    </row>
    <row r="253" spans="2:95">
      <c r="B253" s="30"/>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CP253" s="3"/>
      <c r="CQ253" s="3"/>
    </row>
    <row r="254" spans="2:95">
      <c r="B254" s="30"/>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CP254" s="3"/>
      <c r="CQ254" s="3"/>
    </row>
    <row r="255" spans="2:95">
      <c r="B255" s="30"/>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CP255" s="3"/>
      <c r="CQ255" s="3"/>
    </row>
    <row r="256" spans="2:95">
      <c r="B256" s="30"/>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CP256" s="3"/>
      <c r="CQ256" s="3"/>
    </row>
    <row r="257" spans="2:95">
      <c r="B257" s="30"/>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CP257" s="3"/>
      <c r="CQ257" s="3"/>
    </row>
    <row r="258" spans="2:95">
      <c r="B258" s="30"/>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CP258" s="3"/>
      <c r="CQ258" s="3"/>
    </row>
    <row r="259" spans="2:95">
      <c r="B259" s="30"/>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CP259" s="3"/>
      <c r="CQ259" s="3"/>
    </row>
    <row r="260" spans="2:95">
      <c r="B260" s="30"/>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CP260" s="3"/>
      <c r="CQ260" s="3"/>
    </row>
    <row r="261" spans="2:95">
      <c r="B261" s="30"/>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CP261" s="3"/>
      <c r="CQ261" s="3"/>
    </row>
    <row r="262" spans="2:95">
      <c r="B262" s="30"/>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CP262" s="3"/>
      <c r="CQ262" s="3"/>
    </row>
    <row r="263" spans="2:95">
      <c r="B263" s="30"/>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CP263" s="3"/>
      <c r="CQ263" s="3"/>
    </row>
    <row r="264" spans="2:95">
      <c r="B264" s="30"/>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CP264" s="3"/>
      <c r="CQ264" s="3"/>
    </row>
    <row r="265" spans="2:95">
      <c r="B265" s="30"/>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CP265" s="3"/>
      <c r="CQ265" s="3"/>
    </row>
    <row r="266" spans="2:95">
      <c r="B266" s="30"/>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CP266" s="3"/>
      <c r="CQ266" s="3"/>
    </row>
    <row r="267" spans="2:95">
      <c r="B267" s="30"/>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CP267" s="3"/>
      <c r="CQ267" s="3"/>
    </row>
    <row r="268" spans="2:95">
      <c r="B268" s="30"/>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CP268" s="3"/>
      <c r="CQ268" s="3"/>
    </row>
    <row r="269" spans="2:95">
      <c r="B269" s="30"/>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CP269" s="3"/>
      <c r="CQ269" s="3"/>
    </row>
    <row r="270" spans="2:95">
      <c r="B270" s="30"/>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CP270" s="3"/>
      <c r="CQ270" s="3"/>
    </row>
    <row r="271" spans="2:95">
      <c r="B271" s="30"/>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CP271" s="3"/>
      <c r="CQ271" s="3"/>
    </row>
    <row r="272" spans="2:95">
      <c r="B272" s="30"/>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CP272" s="3"/>
      <c r="CQ272" s="3"/>
    </row>
    <row r="273" spans="2:95">
      <c r="B273" s="30"/>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CP273" s="3"/>
      <c r="CQ273" s="3"/>
    </row>
    <row r="274" spans="2:95">
      <c r="B274" s="30"/>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CP274" s="3"/>
      <c r="CQ274" s="3"/>
    </row>
    <row r="275" spans="2:95">
      <c r="B275" s="30"/>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CP275" s="3"/>
      <c r="CQ275" s="3"/>
    </row>
    <row r="276" spans="2:95">
      <c r="B276" s="30"/>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CP276" s="3"/>
      <c r="CQ276" s="3"/>
    </row>
    <row r="277" spans="2:95">
      <c r="B277" s="30"/>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CP277" s="3"/>
      <c r="CQ277" s="3"/>
    </row>
    <row r="278" spans="2:95">
      <c r="B278" s="30"/>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CP278" s="3"/>
      <c r="CQ278" s="3"/>
    </row>
    <row r="279" spans="2:95">
      <c r="B279" s="30"/>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CP279" s="3"/>
      <c r="CQ279" s="3"/>
    </row>
    <row r="280" spans="2:95">
      <c r="B280" s="30"/>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CP280" s="3"/>
      <c r="CQ280" s="3"/>
    </row>
    <row r="281" spans="2:95">
      <c r="B281" s="30"/>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CP281" s="3"/>
      <c r="CQ281" s="3"/>
    </row>
    <row r="282" spans="2:95">
      <c r="B282" s="30"/>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CP282" s="3"/>
      <c r="CQ282" s="3"/>
    </row>
    <row r="283" spans="2:95">
      <c r="B283" s="30"/>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CP283" s="3"/>
      <c r="CQ283" s="3"/>
    </row>
    <row r="284" spans="2:95">
      <c r="B284" s="30"/>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CP284" s="3"/>
      <c r="CQ284" s="3"/>
    </row>
    <row r="285" spans="2:95">
      <c r="B285" s="30"/>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CP285" s="3"/>
      <c r="CQ285" s="3"/>
    </row>
    <row r="286" spans="2:95">
      <c r="B286" s="30"/>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CP286" s="3"/>
      <c r="CQ286" s="3"/>
    </row>
    <row r="287" spans="2:95">
      <c r="B287" s="30"/>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CP287" s="3"/>
      <c r="CQ287" s="3"/>
    </row>
    <row r="288" spans="2:95">
      <c r="B288" s="30"/>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CP288" s="3"/>
      <c r="CQ288" s="3"/>
    </row>
    <row r="289" spans="2:95">
      <c r="B289" s="30"/>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CP289" s="3"/>
      <c r="CQ289" s="3"/>
    </row>
    <row r="290" spans="2:95">
      <c r="B290" s="30"/>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CP290" s="3"/>
      <c r="CQ290" s="3"/>
    </row>
    <row r="291" spans="2:95">
      <c r="B291" s="30"/>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CP291" s="3"/>
      <c r="CQ291" s="3"/>
    </row>
    <row r="292" spans="2:95">
      <c r="B292" s="30"/>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CP292" s="3"/>
      <c r="CQ292" s="3"/>
    </row>
    <row r="293" spans="2:95">
      <c r="B293" s="30"/>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CP293" s="3"/>
      <c r="CQ293" s="3"/>
    </row>
    <row r="294" spans="2:95">
      <c r="B294" s="30"/>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CP294" s="3"/>
      <c r="CQ294" s="3"/>
    </row>
    <row r="295" spans="2:95">
      <c r="B295" s="30"/>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CP295" s="3"/>
      <c r="CQ295" s="3"/>
    </row>
    <row r="296" spans="2:95">
      <c r="B296" s="30"/>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CP296" s="3"/>
      <c r="CQ296" s="3"/>
    </row>
    <row r="297" spans="2:95">
      <c r="B297" s="30"/>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CP297" s="3"/>
      <c r="CQ297" s="3"/>
    </row>
    <row r="298" spans="2:95">
      <c r="B298" s="30"/>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CP298" s="3"/>
      <c r="CQ298" s="3"/>
    </row>
    <row r="299" spans="2:95">
      <c r="B299" s="30"/>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CP299" s="3"/>
      <c r="CQ299" s="3"/>
    </row>
    <row r="300" spans="2:95">
      <c r="B300" s="30"/>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CP300" s="3"/>
      <c r="CQ300" s="3"/>
    </row>
    <row r="301" spans="2:95">
      <c r="B301" s="30"/>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CP301" s="3"/>
      <c r="CQ301" s="3"/>
    </row>
    <row r="302" spans="2:95">
      <c r="B302" s="30"/>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CP302" s="3"/>
      <c r="CQ302" s="3"/>
    </row>
    <row r="303" spans="2:95">
      <c r="B303" s="30"/>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CP303" s="3"/>
      <c r="CQ303" s="3"/>
    </row>
    <row r="304" spans="2:95">
      <c r="B304" s="30"/>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CP304" s="3"/>
      <c r="CQ304" s="3"/>
    </row>
    <row r="305" spans="2:95">
      <c r="B305" s="30"/>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CP305" s="3"/>
      <c r="CQ305" s="3"/>
    </row>
    <row r="306" spans="2:95">
      <c r="B306" s="30"/>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CP306" s="3"/>
      <c r="CQ306" s="3"/>
    </row>
    <row r="307" spans="2:95">
      <c r="B307" s="30"/>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CP307" s="3"/>
      <c r="CQ307" s="3"/>
    </row>
    <row r="308" spans="2:95">
      <c r="B308" s="30"/>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CP308" s="3"/>
      <c r="CQ308" s="3"/>
    </row>
    <row r="309" spans="2:95">
      <c r="B309" s="30"/>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CP309" s="3"/>
      <c r="CQ309" s="3"/>
    </row>
    <row r="310" spans="2:95">
      <c r="B310" s="30"/>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CP310" s="3"/>
      <c r="CQ310" s="3"/>
    </row>
    <row r="311" spans="2:95">
      <c r="B311" s="30"/>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CP311" s="3"/>
      <c r="CQ311" s="3"/>
    </row>
    <row r="312" spans="2:95">
      <c r="B312" s="30"/>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CP312" s="3"/>
      <c r="CQ312" s="3"/>
    </row>
    <row r="313" spans="2:95">
      <c r="B313" s="30"/>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CP313" s="3"/>
      <c r="CQ313" s="3"/>
    </row>
    <row r="314" spans="2:95">
      <c r="B314" s="30"/>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CP314" s="3"/>
      <c r="CQ314" s="3"/>
    </row>
    <row r="315" spans="2:95">
      <c r="B315" s="30"/>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CP315" s="3"/>
      <c r="CQ315" s="3"/>
    </row>
    <row r="316" spans="2:95">
      <c r="B316" s="30"/>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CP316" s="3"/>
      <c r="CQ316" s="3"/>
    </row>
    <row r="317" spans="2:95">
      <c r="B317" s="30"/>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CP317" s="3"/>
      <c r="CQ317" s="3"/>
    </row>
    <row r="318" spans="2:95">
      <c r="B318" s="30"/>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CP318" s="3"/>
      <c r="CQ318" s="3"/>
    </row>
    <row r="319" spans="2:95">
      <c r="B319" s="30"/>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CP319" s="3"/>
      <c r="CQ319" s="3"/>
    </row>
    <row r="320" spans="2:95">
      <c r="B320" s="30"/>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CP320" s="3"/>
      <c r="CQ320" s="3"/>
    </row>
    <row r="321" spans="2:95">
      <c r="B321" s="30"/>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CP321" s="3"/>
      <c r="CQ321" s="3"/>
    </row>
    <row r="322" spans="2:95">
      <c r="B322" s="30"/>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CP322" s="3"/>
      <c r="CQ322" s="3"/>
    </row>
    <row r="323" spans="2:95">
      <c r="B323" s="30"/>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CP323" s="3"/>
      <c r="CQ323" s="3"/>
    </row>
    <row r="324" spans="2:95">
      <c r="B324" s="30"/>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CP324" s="3"/>
      <c r="CQ324" s="3"/>
    </row>
    <row r="325" spans="2:95">
      <c r="B325" s="30"/>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CP325" s="3"/>
      <c r="CQ325" s="3"/>
    </row>
    <row r="326" spans="2:95">
      <c r="B326" s="30"/>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CP326" s="3"/>
      <c r="CQ326" s="3"/>
    </row>
    <row r="327" spans="2:95">
      <c r="B327" s="30"/>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CP327" s="3"/>
      <c r="CQ327" s="3"/>
    </row>
    <row r="328" spans="2:95">
      <c r="B328" s="30"/>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CP328" s="3"/>
      <c r="CQ328" s="3"/>
    </row>
    <row r="329" spans="2:95">
      <c r="B329" s="30"/>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CP329" s="3"/>
      <c r="CQ329" s="3"/>
    </row>
    <row r="330" spans="2:95">
      <c r="B330" s="30"/>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CP330" s="3"/>
      <c r="CQ330" s="3"/>
    </row>
    <row r="331" spans="2:95">
      <c r="B331" s="30"/>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CP331" s="3"/>
      <c r="CQ331" s="3"/>
    </row>
    <row r="332" spans="2:95">
      <c r="B332" s="30"/>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CP332" s="3"/>
      <c r="CQ332" s="3"/>
    </row>
    <row r="333" spans="2:95">
      <c r="B333" s="30"/>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CP333" s="3"/>
      <c r="CQ333" s="3"/>
    </row>
    <row r="334" spans="2:95">
      <c r="B334" s="30"/>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CP334" s="3"/>
      <c r="CQ334" s="3"/>
    </row>
    <row r="335" spans="2:95">
      <c r="B335" s="30"/>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CP335" s="3"/>
      <c r="CQ335" s="3"/>
    </row>
    <row r="336" spans="2:95">
      <c r="B336" s="30"/>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CP336" s="3"/>
      <c r="CQ336" s="3"/>
    </row>
    <row r="337" spans="2:95">
      <c r="B337" s="30"/>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CP337" s="3"/>
      <c r="CQ337" s="3"/>
    </row>
    <row r="338" spans="2:95">
      <c r="B338" s="30"/>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CP338" s="3"/>
      <c r="CQ338" s="3"/>
    </row>
    <row r="339" spans="2:95">
      <c r="B339" s="30"/>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CP339" s="3"/>
      <c r="CQ339" s="3"/>
    </row>
    <row r="340" spans="2:95">
      <c r="B340" s="30"/>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CP340" s="3"/>
      <c r="CQ340" s="3"/>
    </row>
    <row r="341" spans="2:95">
      <c r="B341" s="30"/>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CP341" s="3"/>
      <c r="CQ341" s="3"/>
    </row>
    <row r="342" spans="2:95">
      <c r="B342" s="30"/>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CP342" s="3"/>
      <c r="CQ342" s="3"/>
    </row>
    <row r="343" spans="2:95">
      <c r="B343" s="30"/>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CP343" s="3"/>
      <c r="CQ343" s="3"/>
    </row>
    <row r="344" spans="2:95">
      <c r="B344" s="30"/>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CP344" s="3"/>
      <c r="CQ344" s="3"/>
    </row>
    <row r="345" spans="2:95">
      <c r="B345" s="30"/>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CP345" s="3"/>
      <c r="CQ345" s="3"/>
    </row>
    <row r="346" spans="2:95">
      <c r="B346" s="30"/>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CP346" s="3"/>
      <c r="CQ346" s="3"/>
    </row>
    <row r="347" spans="2:95">
      <c r="B347" s="30"/>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CP347" s="3"/>
      <c r="CQ347" s="3"/>
    </row>
    <row r="348" spans="2:95">
      <c r="B348" s="30"/>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CP348" s="3"/>
      <c r="CQ348" s="3"/>
    </row>
    <row r="349" spans="2:95">
      <c r="B349" s="30"/>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CP349" s="3"/>
      <c r="CQ349" s="3"/>
    </row>
    <row r="350" spans="2:95">
      <c r="B350" s="30"/>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CP350" s="3"/>
      <c r="CQ350" s="3"/>
    </row>
    <row r="351" spans="2:95">
      <c r="B351" s="30"/>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CP351" s="3"/>
      <c r="CQ351" s="3"/>
    </row>
    <row r="352" spans="2:95">
      <c r="B352" s="30"/>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CP352" s="3"/>
      <c r="CQ352" s="3"/>
    </row>
    <row r="353" spans="2:95">
      <c r="B353" s="30"/>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CP353" s="3"/>
      <c r="CQ353" s="3"/>
    </row>
    <row r="354" spans="2:95">
      <c r="B354" s="30"/>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CP354" s="3"/>
      <c r="CQ354" s="3"/>
    </row>
    <row r="355" spans="2:95">
      <c r="B355" s="30"/>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CP355" s="3"/>
      <c r="CQ355" s="3"/>
    </row>
    <row r="356" spans="2:95">
      <c r="B356" s="30"/>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CP356" s="3"/>
      <c r="CQ356" s="3"/>
    </row>
    <row r="357" spans="2:95">
      <c r="B357" s="30"/>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CP357" s="3"/>
      <c r="CQ357" s="3"/>
    </row>
    <row r="358" spans="2:95">
      <c r="B358" s="30"/>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CP358" s="3"/>
      <c r="CQ358" s="3"/>
    </row>
    <row r="359" spans="2:95">
      <c r="B359" s="30"/>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CP359" s="3"/>
      <c r="CQ359" s="3"/>
    </row>
    <row r="360" spans="2:95">
      <c r="B360" s="30"/>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CP360" s="3"/>
      <c r="CQ360" s="3"/>
    </row>
    <row r="361" spans="2:95">
      <c r="B361" s="30"/>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CP361" s="3"/>
      <c r="CQ361" s="3"/>
    </row>
    <row r="362" spans="2:95">
      <c r="B362" s="30"/>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CP362" s="3"/>
      <c r="CQ362" s="3"/>
    </row>
    <row r="363" spans="2:95">
      <c r="B363" s="30"/>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CP363" s="3"/>
      <c r="CQ363" s="3"/>
    </row>
    <row r="364" spans="2:95">
      <c r="B364" s="30"/>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CP364" s="3"/>
      <c r="CQ364" s="3"/>
    </row>
    <row r="365" spans="2:95">
      <c r="B365" s="30"/>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CP365" s="3"/>
      <c r="CQ365" s="3"/>
    </row>
    <row r="366" spans="2:95">
      <c r="B366" s="30"/>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CP366" s="3"/>
      <c r="CQ366" s="3"/>
    </row>
    <row r="367" spans="2:95">
      <c r="B367" s="30"/>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CP367" s="3"/>
      <c r="CQ367" s="3"/>
    </row>
    <row r="368" spans="2:95">
      <c r="B368" s="30"/>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CP368" s="3"/>
      <c r="CQ368" s="3"/>
    </row>
    <row r="369" spans="2:95">
      <c r="B369" s="30"/>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CP369" s="3"/>
      <c r="CQ369" s="3"/>
    </row>
    <row r="370" spans="2:95">
      <c r="B370" s="30"/>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CP370" s="3"/>
      <c r="CQ370" s="3"/>
    </row>
    <row r="371" spans="2:95">
      <c r="B371" s="30"/>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CP371" s="3"/>
      <c r="CQ371" s="3"/>
    </row>
    <row r="372" spans="2:95">
      <c r="B372" s="30"/>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CP372" s="3"/>
      <c r="CQ372" s="3"/>
    </row>
    <row r="373" spans="2:95">
      <c r="B373" s="30"/>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CP373" s="3"/>
      <c r="CQ373" s="3"/>
    </row>
    <row r="374" spans="2:95">
      <c r="B374" s="30"/>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CP374" s="3"/>
      <c r="CQ374" s="3"/>
    </row>
    <row r="375" spans="2:95">
      <c r="B375" s="30"/>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CP375" s="3"/>
      <c r="CQ375" s="3"/>
    </row>
    <row r="376" spans="2:95">
      <c r="B376" s="30"/>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CP376" s="3"/>
      <c r="CQ376" s="3"/>
    </row>
    <row r="377" spans="2:95">
      <c r="B377" s="30"/>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CP377" s="3"/>
      <c r="CQ377" s="3"/>
    </row>
    <row r="378" spans="2:95">
      <c r="B378" s="30"/>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CP378" s="3"/>
      <c r="CQ378" s="3"/>
    </row>
    <row r="379" spans="2:95">
      <c r="B379" s="30"/>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CP379" s="3"/>
      <c r="CQ379" s="3"/>
    </row>
    <row r="380" spans="2:95">
      <c r="B380" s="30"/>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CP380" s="3"/>
      <c r="CQ380" s="3"/>
    </row>
    <row r="381" spans="2:95">
      <c r="B381" s="30"/>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CP381" s="3"/>
      <c r="CQ381" s="3"/>
    </row>
    <row r="382" spans="2:95">
      <c r="B382" s="30"/>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CP382" s="3"/>
      <c r="CQ382" s="3"/>
    </row>
    <row r="383" spans="2:95">
      <c r="B383" s="30"/>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CP383" s="3"/>
      <c r="CQ383" s="3"/>
    </row>
    <row r="384" spans="2:95">
      <c r="B384" s="30"/>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CP384" s="3"/>
      <c r="CQ384" s="3"/>
    </row>
    <row r="385" spans="2:95">
      <c r="B385" s="30"/>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CP385" s="3"/>
      <c r="CQ385" s="3"/>
    </row>
    <row r="386" spans="2:95">
      <c r="B386" s="30"/>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CP386" s="3"/>
      <c r="CQ386" s="3"/>
    </row>
    <row r="387" spans="2:95">
      <c r="B387" s="30"/>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CP387" s="3"/>
      <c r="CQ387" s="3"/>
    </row>
    <row r="388" spans="2:95">
      <c r="B388" s="30"/>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CP388" s="3"/>
      <c r="CQ388" s="3"/>
    </row>
    <row r="389" spans="2:95">
      <c r="B389" s="30"/>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CP389" s="3"/>
      <c r="CQ389" s="3"/>
    </row>
    <row r="390" spans="2:95">
      <c r="B390" s="30"/>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CP390" s="3"/>
      <c r="CQ390" s="3"/>
    </row>
    <row r="391" spans="2:95">
      <c r="B391" s="30"/>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CP391" s="3"/>
      <c r="CQ391" s="3"/>
    </row>
    <row r="392" spans="2:95">
      <c r="B392" s="30"/>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CP392" s="3"/>
      <c r="CQ392" s="3"/>
    </row>
    <row r="393" spans="2:95">
      <c r="B393" s="30"/>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CP393" s="3"/>
      <c r="CQ393" s="3"/>
    </row>
    <row r="394" spans="2:95">
      <c r="B394" s="30"/>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CP394" s="3"/>
      <c r="CQ394" s="3"/>
    </row>
    <row r="395" spans="2:95">
      <c r="B395" s="30"/>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CP395" s="3"/>
      <c r="CQ395" s="3"/>
    </row>
    <row r="396" spans="2:95">
      <c r="B396" s="30"/>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CP396" s="3"/>
      <c r="CQ396" s="3"/>
    </row>
    <row r="397" spans="2:95">
      <c r="B397" s="30"/>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CP397" s="3"/>
      <c r="CQ397" s="3"/>
    </row>
    <row r="398" spans="2:95">
      <c r="B398" s="30"/>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CP398" s="3"/>
      <c r="CQ398" s="3"/>
    </row>
    <row r="399" spans="2:95">
      <c r="B399" s="30"/>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CP399" s="3"/>
      <c r="CQ399" s="3"/>
    </row>
    <row r="400" spans="2:95">
      <c r="B400" s="30"/>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CP400" s="3"/>
      <c r="CQ400" s="3"/>
    </row>
    <row r="401" spans="2:95">
      <c r="B401" s="30"/>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CP401" s="3"/>
      <c r="CQ401" s="3"/>
    </row>
    <row r="402" spans="2:95">
      <c r="B402" s="30"/>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CP402" s="3"/>
      <c r="CQ402" s="3"/>
    </row>
    <row r="403" spans="2:95">
      <c r="B403" s="30"/>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CP403" s="3"/>
      <c r="CQ403" s="3"/>
    </row>
    <row r="404" spans="2:95">
      <c r="B404" s="30"/>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CP404" s="3"/>
      <c r="CQ404" s="3"/>
    </row>
    <row r="405" spans="2:95">
      <c r="B405" s="30"/>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CP405" s="3"/>
      <c r="CQ405" s="3"/>
    </row>
    <row r="406" spans="2:95">
      <c r="B406" s="30"/>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CP406" s="3"/>
      <c r="CQ406" s="3"/>
    </row>
    <row r="407" spans="2:95">
      <c r="B407" s="30"/>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CP407" s="3"/>
      <c r="CQ407" s="3"/>
    </row>
    <row r="408" spans="2:95">
      <c r="B408" s="30"/>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CP408" s="3"/>
      <c r="CQ408" s="3"/>
    </row>
    <row r="409" spans="2:95">
      <c r="B409" s="30"/>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CP409" s="3"/>
      <c r="CQ409" s="3"/>
    </row>
    <row r="410" spans="2:95">
      <c r="B410" s="30"/>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CP410" s="3"/>
      <c r="CQ410" s="3"/>
    </row>
    <row r="411" spans="2:95">
      <c r="B411" s="30"/>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CP411" s="3"/>
      <c r="CQ411" s="3"/>
    </row>
    <row r="412" spans="2:95">
      <c r="B412" s="30"/>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CP412" s="3"/>
      <c r="CQ412" s="3"/>
    </row>
    <row r="413" spans="2:95">
      <c r="B413" s="30"/>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CP413" s="3"/>
      <c r="CQ413" s="3"/>
    </row>
    <row r="414" spans="2:95">
      <c r="B414" s="30"/>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CP414" s="3"/>
      <c r="CQ414" s="3"/>
    </row>
    <row r="415" spans="2:95">
      <c r="B415" s="30"/>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CP415" s="3"/>
      <c r="CQ415" s="3"/>
    </row>
    <row r="416" spans="2:95">
      <c r="B416" s="30"/>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CP416" s="3"/>
      <c r="CQ416" s="3"/>
    </row>
    <row r="417" spans="2:95">
      <c r="B417" s="30"/>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CP417" s="3"/>
      <c r="CQ417" s="3"/>
    </row>
    <row r="418" spans="2:95">
      <c r="B418" s="30"/>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CP418" s="3"/>
      <c r="CQ418" s="3"/>
    </row>
    <row r="419" spans="2:95">
      <c r="B419" s="30"/>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CP419" s="3"/>
      <c r="CQ419" s="3"/>
    </row>
    <row r="420" spans="2:95">
      <c r="B420" s="30"/>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CP420" s="3"/>
      <c r="CQ420" s="3"/>
    </row>
    <row r="421" spans="2:95">
      <c r="B421" s="30"/>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CP421" s="3"/>
      <c r="CQ421" s="3"/>
    </row>
    <row r="422" spans="2:95">
      <c r="B422" s="30"/>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CP422" s="3"/>
      <c r="CQ422" s="3"/>
    </row>
    <row r="423" spans="2:95">
      <c r="B423" s="30"/>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CP423" s="3"/>
      <c r="CQ423" s="3"/>
    </row>
    <row r="424" spans="2:95">
      <c r="B424" s="30"/>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CP424" s="3"/>
      <c r="CQ424" s="3"/>
    </row>
    <row r="425" spans="2:95">
      <c r="B425" s="30"/>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CP425" s="3"/>
      <c r="CQ425" s="3"/>
    </row>
    <row r="426" spans="2:95">
      <c r="B426" s="30"/>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CP426" s="3"/>
      <c r="CQ426" s="3"/>
    </row>
    <row r="427" spans="2:95">
      <c r="B427" s="30"/>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CP427" s="3"/>
      <c r="CQ427" s="3"/>
    </row>
    <row r="428" spans="2:95">
      <c r="B428" s="30"/>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CP428" s="3"/>
      <c r="CQ428" s="3"/>
    </row>
    <row r="429" spans="2:95">
      <c r="B429" s="30"/>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CP429" s="3"/>
      <c r="CQ429" s="3"/>
    </row>
    <row r="430" spans="2:95">
      <c r="B430" s="30"/>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CP430" s="3"/>
      <c r="CQ430" s="3"/>
    </row>
    <row r="431" spans="2:95">
      <c r="B431" s="30"/>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CP431" s="3"/>
      <c r="CQ431" s="3"/>
    </row>
    <row r="432" spans="2:95">
      <c r="B432" s="30"/>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CP432" s="3"/>
      <c r="CQ432" s="3"/>
    </row>
    <row r="433" spans="2:95">
      <c r="B433" s="30"/>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CP433" s="3"/>
      <c r="CQ433" s="3"/>
    </row>
    <row r="434" spans="2:95">
      <c r="B434" s="30"/>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CP434" s="3"/>
      <c r="CQ434" s="3"/>
    </row>
    <row r="435" spans="2:95">
      <c r="B435" s="30"/>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CP435" s="3"/>
      <c r="CQ435" s="3"/>
    </row>
    <row r="436" spans="2:95">
      <c r="B436" s="30"/>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CP436" s="3"/>
      <c r="CQ436" s="3"/>
    </row>
    <row r="437" spans="2:95">
      <c r="B437" s="30"/>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CP437" s="3"/>
      <c r="CQ437" s="3"/>
    </row>
    <row r="438" spans="2:95">
      <c r="B438" s="30"/>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CP438" s="3"/>
      <c r="CQ438" s="3"/>
    </row>
    <row r="439" spans="2:95">
      <c r="B439" s="30"/>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CP439" s="3"/>
      <c r="CQ439" s="3"/>
    </row>
    <row r="440" spans="2:95">
      <c r="B440" s="30"/>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CP440" s="3"/>
      <c r="CQ440" s="3"/>
    </row>
    <row r="441" spans="2:95">
      <c r="B441" s="30"/>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CP441" s="3"/>
      <c r="CQ441" s="3"/>
    </row>
    <row r="442" spans="2:95">
      <c r="B442" s="30"/>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CP442" s="3"/>
      <c r="CQ442" s="3"/>
    </row>
    <row r="443" spans="2:95">
      <c r="B443" s="30"/>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CP443" s="3"/>
      <c r="CQ443" s="3"/>
    </row>
    <row r="444" spans="2:95">
      <c r="B444" s="30"/>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CP444" s="3"/>
      <c r="CQ444" s="3"/>
    </row>
    <row r="445" spans="2:95">
      <c r="B445" s="30"/>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CP445" s="3"/>
      <c r="CQ445" s="3"/>
    </row>
    <row r="446" spans="2:95">
      <c r="B446" s="30"/>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CP446" s="3"/>
      <c r="CQ446" s="3"/>
    </row>
    <row r="447" spans="2:95">
      <c r="B447" s="30"/>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CP447" s="3"/>
      <c r="CQ447" s="3"/>
    </row>
    <row r="448" spans="2:95">
      <c r="B448" s="30"/>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CP448" s="3"/>
      <c r="CQ448" s="3"/>
    </row>
    <row r="449" spans="2:95">
      <c r="B449" s="30"/>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CP449" s="3"/>
      <c r="CQ449" s="3"/>
    </row>
    <row r="450" spans="2:95">
      <c r="B450" s="30"/>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CP450" s="3"/>
      <c r="CQ450" s="3"/>
    </row>
    <row r="451" spans="2:95">
      <c r="B451" s="30"/>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CP451" s="3"/>
      <c r="CQ451" s="3"/>
    </row>
    <row r="452" spans="2:95">
      <c r="B452" s="30"/>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CP452" s="3"/>
      <c r="CQ452" s="3"/>
    </row>
    <row r="453" spans="2:95">
      <c r="B453" s="30"/>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CP453" s="3"/>
      <c r="CQ453" s="3"/>
    </row>
    <row r="454" spans="2:95">
      <c r="B454" s="30"/>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CP454" s="3"/>
      <c r="CQ454" s="3"/>
    </row>
    <row r="455" spans="2:95">
      <c r="B455" s="30"/>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CP455" s="3"/>
      <c r="CQ455" s="3"/>
    </row>
    <row r="456" spans="2:95">
      <c r="B456" s="30"/>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CP456" s="3"/>
      <c r="CQ456" s="3"/>
    </row>
    <row r="457" spans="2:95">
      <c r="B457" s="30"/>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CP457" s="3"/>
      <c r="CQ457" s="3"/>
    </row>
    <row r="458" spans="2:95">
      <c r="B458" s="30"/>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CP458" s="3"/>
      <c r="CQ458" s="3"/>
    </row>
    <row r="459" spans="2:95">
      <c r="B459" s="30"/>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CP459" s="3"/>
      <c r="CQ459" s="3"/>
    </row>
    <row r="460" spans="2:95">
      <c r="B460" s="30"/>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CP460" s="3"/>
      <c r="CQ460" s="3"/>
    </row>
    <row r="461" spans="2:95">
      <c r="B461" s="30"/>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CP461" s="3"/>
      <c r="CQ461" s="3"/>
    </row>
    <row r="462" spans="2:95">
      <c r="B462" s="30"/>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CP462" s="3"/>
      <c r="CQ462" s="3"/>
    </row>
    <row r="463" spans="2:95">
      <c r="B463" s="30"/>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CP463" s="3"/>
      <c r="CQ463" s="3"/>
    </row>
    <row r="464" spans="2:95">
      <c r="B464" s="30"/>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CP464" s="3"/>
      <c r="CQ464" s="3"/>
    </row>
    <row r="465" spans="2:95">
      <c r="B465" s="30"/>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CP465" s="3"/>
      <c r="CQ465" s="3"/>
    </row>
    <row r="466" spans="2:95">
      <c r="B466" s="30"/>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CP466" s="3"/>
      <c r="CQ466" s="3"/>
    </row>
    <row r="467" spans="2:95">
      <c r="B467" s="30"/>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CP467" s="3"/>
      <c r="CQ467" s="3"/>
    </row>
    <row r="468" spans="2:95">
      <c r="B468" s="30"/>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CP468" s="3"/>
      <c r="CQ468" s="3"/>
    </row>
    <row r="469" spans="2:95">
      <c r="B469" s="30"/>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CP469" s="3"/>
      <c r="CQ469" s="3"/>
    </row>
    <row r="470" spans="2:95">
      <c r="B470" s="30"/>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CP470" s="3"/>
      <c r="CQ470" s="3"/>
    </row>
    <row r="471" spans="2:95">
      <c r="B471" s="30"/>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CP471" s="3"/>
      <c r="CQ471" s="3"/>
    </row>
    <row r="472" spans="2:95">
      <c r="B472" s="30"/>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CP472" s="3"/>
      <c r="CQ472" s="3"/>
    </row>
    <row r="473" spans="2:95">
      <c r="B473" s="30"/>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CP473" s="3"/>
      <c r="CQ473" s="3"/>
    </row>
    <row r="474" spans="2:95">
      <c r="B474" s="30"/>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CP474" s="3"/>
      <c r="CQ474" s="3"/>
    </row>
    <row r="475" spans="2:95">
      <c r="B475" s="30"/>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CP475" s="3"/>
      <c r="CQ475" s="3"/>
    </row>
    <row r="476" spans="2:95">
      <c r="B476" s="30"/>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CP476" s="3"/>
      <c r="CQ476" s="3"/>
    </row>
    <row r="477" spans="2:95">
      <c r="B477" s="30"/>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CP477" s="3"/>
      <c r="CQ477" s="3"/>
    </row>
    <row r="478" spans="2:95">
      <c r="B478" s="30"/>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CP478" s="3"/>
      <c r="CQ478" s="3"/>
    </row>
    <row r="479" spans="2:95">
      <c r="B479" s="30"/>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CP479" s="3"/>
      <c r="CQ479" s="3"/>
    </row>
    <row r="480" spans="2:95">
      <c r="B480" s="30"/>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CP480" s="3"/>
      <c r="CQ480" s="3"/>
    </row>
    <row r="481" spans="2:95">
      <c r="B481" s="30"/>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CP481" s="3"/>
      <c r="CQ481" s="3"/>
    </row>
    <row r="482" spans="2:95">
      <c r="B482" s="30"/>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CP482" s="3"/>
      <c r="CQ482" s="3"/>
    </row>
    <row r="483" spans="2:95">
      <c r="B483" s="30"/>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CP483" s="3"/>
      <c r="CQ483" s="3"/>
    </row>
    <row r="484" spans="2:95">
      <c r="B484" s="30"/>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CP484" s="3"/>
      <c r="CQ484" s="3"/>
    </row>
    <row r="485" spans="2:95">
      <c r="B485" s="30"/>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CP485" s="3"/>
      <c r="CQ485" s="3"/>
    </row>
    <row r="486" spans="2:95">
      <c r="B486" s="30"/>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CP486" s="3"/>
      <c r="CQ486" s="3"/>
    </row>
    <row r="487" spans="2:95">
      <c r="B487" s="30"/>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CP487" s="3"/>
      <c r="CQ487" s="3"/>
    </row>
    <row r="488" spans="2:95">
      <c r="B488" s="30"/>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CP488" s="3"/>
      <c r="CQ488" s="3"/>
    </row>
    <row r="489" spans="2:95">
      <c r="B489" s="30"/>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CP489" s="3"/>
      <c r="CQ489" s="3"/>
    </row>
    <row r="490" spans="2:95">
      <c r="B490" s="30"/>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CP490" s="3"/>
      <c r="CQ490" s="3"/>
    </row>
    <row r="491" spans="2:95">
      <c r="B491" s="30"/>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CP491" s="3"/>
      <c r="CQ491" s="3"/>
    </row>
    <row r="492" spans="2:95">
      <c r="B492" s="30"/>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CP492" s="3"/>
      <c r="CQ492" s="3"/>
    </row>
    <row r="493" spans="2:95">
      <c r="B493" s="30"/>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CP493" s="3"/>
      <c r="CQ493" s="3"/>
    </row>
    <row r="494" spans="2:95">
      <c r="B494" s="30"/>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CP494" s="3"/>
      <c r="CQ494" s="3"/>
    </row>
    <row r="495" spans="2:95">
      <c r="B495" s="30"/>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CP495" s="3"/>
      <c r="CQ495" s="3"/>
    </row>
    <row r="496" spans="2:95">
      <c r="B496" s="30"/>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CP496" s="3"/>
      <c r="CQ496" s="3"/>
    </row>
    <row r="497" spans="2:95">
      <c r="B497" s="30"/>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CP497" s="3"/>
      <c r="CQ497" s="3"/>
    </row>
    <row r="498" spans="2:95">
      <c r="B498" s="30"/>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CP498" s="3"/>
      <c r="CQ498" s="3"/>
    </row>
    <row r="499" spans="2:95">
      <c r="B499" s="30"/>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CP499" s="3"/>
      <c r="CQ499" s="3"/>
    </row>
    <row r="500" spans="2:95">
      <c r="B500" s="30"/>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CP500" s="3"/>
      <c r="CQ500" s="3"/>
    </row>
    <row r="501" spans="2:95">
      <c r="B501" s="30"/>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CP501" s="3"/>
      <c r="CQ501" s="3"/>
    </row>
    <row r="502" spans="2:95">
      <c r="B502" s="30"/>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CP502" s="3"/>
      <c r="CQ502" s="3"/>
    </row>
    <row r="503" spans="2:95">
      <c r="B503" s="30"/>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CP503" s="3"/>
      <c r="CQ503" s="3"/>
    </row>
    <row r="504" spans="2:95">
      <c r="B504" s="30"/>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CP504" s="3"/>
      <c r="CQ504" s="3"/>
    </row>
    <row r="505" spans="2:95">
      <c r="B505" s="30"/>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CP505" s="3"/>
      <c r="CQ505" s="3"/>
    </row>
    <row r="506" spans="2:95">
      <c r="B506" s="30"/>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CP506" s="3"/>
      <c r="CQ506" s="3"/>
    </row>
    <row r="507" spans="2:95">
      <c r="B507" s="30"/>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CP507" s="3"/>
      <c r="CQ507" s="3"/>
    </row>
    <row r="508" spans="2:95">
      <c r="B508" s="30"/>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CP508" s="3"/>
      <c r="CQ508" s="3"/>
    </row>
    <row r="509" spans="2:95">
      <c r="B509" s="30"/>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CP509" s="3"/>
      <c r="CQ509" s="3"/>
    </row>
    <row r="510" spans="2:95">
      <c r="B510" s="30"/>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CP510" s="3"/>
      <c r="CQ510" s="3"/>
    </row>
    <row r="511" spans="2:95">
      <c r="B511" s="30"/>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CP511" s="3"/>
      <c r="CQ511" s="3"/>
    </row>
    <row r="512" spans="2:95">
      <c r="B512" s="30"/>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CP512" s="3"/>
      <c r="CQ512" s="3"/>
    </row>
    <row r="513" spans="2:95">
      <c r="B513" s="30"/>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CP513" s="3"/>
      <c r="CQ513" s="3"/>
    </row>
    <row r="514" spans="2:95">
      <c r="B514" s="30"/>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CP514" s="3"/>
      <c r="CQ514" s="3"/>
    </row>
    <row r="515" spans="2:95">
      <c r="B515" s="30"/>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CP515" s="3"/>
      <c r="CQ515" s="3"/>
    </row>
    <row r="516" spans="2:95">
      <c r="B516" s="30"/>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CP516" s="3"/>
      <c r="CQ516" s="3"/>
    </row>
    <row r="517" spans="2:95">
      <c r="B517" s="30"/>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c r="AE517" s="31"/>
      <c r="AF517" s="31"/>
      <c r="CP517" s="3"/>
      <c r="CQ517" s="3"/>
    </row>
    <row r="518" spans="2:95">
      <c r="B518" s="30"/>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CP518" s="3"/>
      <c r="CQ518" s="3"/>
    </row>
    <row r="519" spans="2:95">
      <c r="B519" s="30"/>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CP519" s="3"/>
      <c r="CQ519" s="3"/>
    </row>
    <row r="520" spans="2:95">
      <c r="B520" s="30"/>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CP520" s="3"/>
      <c r="CQ520" s="3"/>
    </row>
    <row r="521" spans="2:95">
      <c r="B521" s="30"/>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CP521" s="3"/>
      <c r="CQ521" s="3"/>
    </row>
    <row r="522" spans="2:95">
      <c r="B522" s="30"/>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CP522" s="3"/>
      <c r="CQ522" s="3"/>
    </row>
    <row r="523" spans="2:95">
      <c r="B523" s="30"/>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CP523" s="3"/>
      <c r="CQ523" s="3"/>
    </row>
    <row r="524" spans="2:95">
      <c r="B524" s="30"/>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CP524" s="3"/>
      <c r="CQ524" s="3"/>
    </row>
    <row r="525" spans="2:95">
      <c r="B525" s="30"/>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CP525" s="3"/>
      <c r="CQ525" s="3"/>
    </row>
    <row r="526" spans="2:95">
      <c r="B526" s="30"/>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CP526" s="3"/>
      <c r="CQ526" s="3"/>
    </row>
    <row r="527" spans="2:95">
      <c r="B527" s="30"/>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CP527" s="3"/>
      <c r="CQ527" s="3"/>
    </row>
    <row r="528" spans="2:95">
      <c r="B528" s="30"/>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CP528" s="3"/>
      <c r="CQ528" s="3"/>
    </row>
    <row r="529" spans="2:95">
      <c r="B529" s="30"/>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CP529" s="3"/>
      <c r="CQ529" s="3"/>
    </row>
    <row r="530" spans="2:95">
      <c r="B530" s="30"/>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CP530" s="3"/>
      <c r="CQ530" s="3"/>
    </row>
    <row r="531" spans="2:95">
      <c r="B531" s="30"/>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CP531" s="3"/>
      <c r="CQ531" s="3"/>
    </row>
    <row r="532" spans="2:95">
      <c r="B532" s="30"/>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CP532" s="3"/>
      <c r="CQ532" s="3"/>
    </row>
    <row r="533" spans="2:95">
      <c r="B533" s="30"/>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CP533" s="3"/>
      <c r="CQ533" s="3"/>
    </row>
    <row r="534" spans="2:95">
      <c r="B534" s="30"/>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CP534" s="3"/>
      <c r="CQ534" s="3"/>
    </row>
    <row r="535" spans="2:95">
      <c r="B535" s="30"/>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CP535" s="3"/>
      <c r="CQ535" s="3"/>
    </row>
    <row r="536" spans="2:95">
      <c r="B536" s="30"/>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CP536" s="3"/>
      <c r="CQ536" s="3"/>
    </row>
    <row r="537" spans="2:95">
      <c r="B537" s="30"/>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CP537" s="3"/>
      <c r="CQ537" s="3"/>
    </row>
    <row r="538" spans="2:95">
      <c r="B538" s="30"/>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CP538" s="3"/>
      <c r="CQ538" s="3"/>
    </row>
    <row r="539" spans="2:95">
      <c r="B539" s="30"/>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c r="AE539" s="31"/>
      <c r="AF539" s="31"/>
      <c r="CP539" s="3"/>
      <c r="CQ539" s="3"/>
    </row>
    <row r="540" spans="2:95">
      <c r="B540" s="30"/>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CP540" s="3"/>
      <c r="CQ540" s="3"/>
    </row>
    <row r="541" spans="2:95">
      <c r="B541" s="30"/>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CP541" s="3"/>
      <c r="CQ541" s="3"/>
    </row>
    <row r="542" spans="2:95">
      <c r="B542" s="30"/>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CP542" s="3"/>
      <c r="CQ542" s="3"/>
    </row>
    <row r="543" spans="2:95">
      <c r="B543" s="30"/>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CP543" s="3"/>
      <c r="CQ543" s="3"/>
    </row>
    <row r="544" spans="2:95">
      <c r="B544" s="30"/>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CP544" s="3"/>
      <c r="CQ544" s="3"/>
    </row>
    <row r="545" spans="2:95">
      <c r="B545" s="30"/>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c r="AE545" s="31"/>
      <c r="AF545" s="31"/>
      <c r="CP545" s="3"/>
      <c r="CQ545" s="3"/>
    </row>
    <row r="546" spans="2:95">
      <c r="B546" s="30"/>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CP546" s="3"/>
      <c r="CQ546" s="3"/>
    </row>
    <row r="547" spans="2:95">
      <c r="B547" s="30"/>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CP547" s="3"/>
      <c r="CQ547" s="3"/>
    </row>
    <row r="548" spans="2:95">
      <c r="B548" s="30"/>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CP548" s="3"/>
      <c r="CQ548" s="3"/>
    </row>
    <row r="549" spans="2:95">
      <c r="B549" s="30"/>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CP549" s="3"/>
      <c r="CQ549" s="3"/>
    </row>
    <row r="550" spans="2:95">
      <c r="B550" s="30"/>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CP550" s="3"/>
      <c r="CQ550" s="3"/>
    </row>
    <row r="551" spans="2:95">
      <c r="B551" s="30"/>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CP551" s="3"/>
      <c r="CQ551" s="3"/>
    </row>
    <row r="552" spans="2:95">
      <c r="B552" s="30"/>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CP552" s="3"/>
      <c r="CQ552" s="3"/>
    </row>
    <row r="553" spans="2:95">
      <c r="B553" s="30"/>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CP553" s="3"/>
      <c r="CQ553" s="3"/>
    </row>
    <row r="554" spans="2:95">
      <c r="B554" s="30"/>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CP554" s="3"/>
      <c r="CQ554" s="3"/>
    </row>
    <row r="555" spans="2:95">
      <c r="B555" s="30"/>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CP555" s="3"/>
      <c r="CQ555" s="3"/>
    </row>
    <row r="556" spans="2:95">
      <c r="B556" s="30"/>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CP556" s="3"/>
      <c r="CQ556" s="3"/>
    </row>
    <row r="557" spans="2:95">
      <c r="B557" s="30"/>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CP557" s="3"/>
      <c r="CQ557" s="3"/>
    </row>
    <row r="558" spans="2:95">
      <c r="B558" s="30"/>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CP558" s="3"/>
      <c r="CQ558" s="3"/>
    </row>
    <row r="559" spans="2:95">
      <c r="B559" s="30"/>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CP559" s="3"/>
      <c r="CQ559" s="3"/>
    </row>
    <row r="560" spans="2:95">
      <c r="B560" s="30"/>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CP560" s="3"/>
      <c r="CQ560" s="3"/>
    </row>
    <row r="561" spans="2:95">
      <c r="B561" s="30"/>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CP561" s="3"/>
      <c r="CQ561" s="3"/>
    </row>
    <row r="562" spans="2:95">
      <c r="B562" s="30"/>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CP562" s="3"/>
      <c r="CQ562" s="3"/>
    </row>
    <row r="563" spans="2:95">
      <c r="B563" s="30"/>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CP563" s="3"/>
      <c r="CQ563" s="3"/>
    </row>
    <row r="564" spans="2:95">
      <c r="B564" s="30"/>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CP564" s="3"/>
      <c r="CQ564" s="3"/>
    </row>
    <row r="565" spans="2:95">
      <c r="B565" s="30"/>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CP565" s="3"/>
      <c r="CQ565" s="3"/>
    </row>
    <row r="566" spans="2:95">
      <c r="B566" s="30"/>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CP566" s="3"/>
      <c r="CQ566" s="3"/>
    </row>
    <row r="567" spans="2:95">
      <c r="B567" s="30"/>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CP567" s="3"/>
      <c r="CQ567" s="3"/>
    </row>
    <row r="568" spans="2:95">
      <c r="B568" s="30"/>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c r="AE568" s="31"/>
      <c r="AF568" s="31"/>
      <c r="CP568" s="3"/>
      <c r="CQ568" s="3"/>
    </row>
    <row r="569" spans="2:95">
      <c r="B569" s="30"/>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c r="AE569" s="31"/>
      <c r="AF569" s="31"/>
      <c r="CP569" s="3"/>
      <c r="CQ569" s="3"/>
    </row>
    <row r="570" spans="2:95">
      <c r="B570" s="30"/>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CP570" s="3"/>
      <c r="CQ570" s="3"/>
    </row>
    <row r="571" spans="2:95">
      <c r="B571" s="30"/>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c r="AE571" s="31"/>
      <c r="AF571" s="31"/>
      <c r="CP571" s="3"/>
      <c r="CQ571" s="3"/>
    </row>
    <row r="572" spans="2:95">
      <c r="B572" s="30"/>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CP572" s="3"/>
      <c r="CQ572" s="3"/>
    </row>
    <row r="573" spans="2:95">
      <c r="B573" s="30"/>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CP573" s="3"/>
      <c r="CQ573" s="3"/>
    </row>
    <row r="574" spans="2:95">
      <c r="B574" s="30"/>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CP574" s="3"/>
      <c r="CQ574" s="3"/>
    </row>
    <row r="575" spans="2:95">
      <c r="B575" s="30"/>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CP575" s="3"/>
      <c r="CQ575" s="3"/>
    </row>
    <row r="576" spans="2:95">
      <c r="B576" s="30"/>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CP576" s="3"/>
      <c r="CQ576" s="3"/>
    </row>
    <row r="577" spans="2:95">
      <c r="B577" s="30"/>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CP577" s="3"/>
      <c r="CQ577" s="3"/>
    </row>
    <row r="578" spans="2:95">
      <c r="B578" s="30"/>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c r="AE578" s="31"/>
      <c r="AF578" s="31"/>
      <c r="CP578" s="3"/>
      <c r="CQ578" s="3"/>
    </row>
    <row r="579" spans="2:95">
      <c r="B579" s="30"/>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31"/>
      <c r="CP579" s="3"/>
      <c r="CQ579" s="3"/>
    </row>
    <row r="580" spans="2:95">
      <c r="B580" s="30"/>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CP580" s="3"/>
      <c r="CQ580" s="3"/>
    </row>
    <row r="581" spans="2:95">
      <c r="B581" s="30"/>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CP581" s="3"/>
      <c r="CQ581" s="3"/>
    </row>
    <row r="582" spans="2:95">
      <c r="B582" s="30"/>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CP582" s="3"/>
      <c r="CQ582" s="3"/>
    </row>
    <row r="583" spans="2:95">
      <c r="B583" s="30"/>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CP583" s="3"/>
      <c r="CQ583" s="3"/>
    </row>
    <row r="584" spans="2:95">
      <c r="B584" s="30"/>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CP584" s="3"/>
      <c r="CQ584" s="3"/>
    </row>
    <row r="585" spans="2:95">
      <c r="B585" s="30"/>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31"/>
      <c r="CP585" s="3"/>
      <c r="CQ585" s="3"/>
    </row>
    <row r="586" spans="2:95">
      <c r="B586" s="30"/>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CP586" s="3"/>
      <c r="CQ586" s="3"/>
    </row>
    <row r="587" spans="2:95">
      <c r="B587" s="30"/>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31"/>
      <c r="CP587" s="3"/>
      <c r="CQ587" s="3"/>
    </row>
    <row r="588" spans="2:95">
      <c r="B588" s="30"/>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CP588" s="3"/>
      <c r="CQ588" s="3"/>
    </row>
    <row r="589" spans="2:95">
      <c r="B589" s="30"/>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CP589" s="3"/>
      <c r="CQ589" s="3"/>
    </row>
    <row r="590" spans="2:95">
      <c r="B590" s="30"/>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CP590" s="3"/>
      <c r="CQ590" s="3"/>
    </row>
    <row r="591" spans="2:95">
      <c r="B591" s="30"/>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CP591" s="3"/>
      <c r="CQ591" s="3"/>
    </row>
    <row r="592" spans="2:95">
      <c r="B592" s="30"/>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CP592" s="3"/>
      <c r="CQ592" s="3"/>
    </row>
    <row r="593" spans="2:95">
      <c r="B593" s="30"/>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CP593" s="3"/>
      <c r="CQ593" s="3"/>
    </row>
    <row r="594" spans="2:95">
      <c r="B594" s="30"/>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CP594" s="3"/>
      <c r="CQ594" s="3"/>
    </row>
    <row r="595" spans="2:95">
      <c r="B595" s="30"/>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CP595" s="3"/>
      <c r="CQ595" s="3"/>
    </row>
    <row r="596" spans="2:95">
      <c r="B596" s="30"/>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CP596" s="3"/>
      <c r="CQ596" s="3"/>
    </row>
    <row r="597" spans="2:95">
      <c r="B597" s="30"/>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31"/>
      <c r="CP597" s="3"/>
      <c r="CQ597" s="3"/>
    </row>
    <row r="598" spans="2:95">
      <c r="B598" s="30"/>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CP598" s="3"/>
      <c r="CQ598" s="3"/>
    </row>
    <row r="599" spans="2:95">
      <c r="B599" s="30"/>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CP599" s="3"/>
      <c r="CQ599" s="3"/>
    </row>
    <row r="600" spans="2:95">
      <c r="B600" s="30"/>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c r="AE600" s="31"/>
      <c r="AF600" s="31"/>
      <c r="CP600" s="3"/>
      <c r="CQ600" s="3"/>
    </row>
    <row r="601" spans="2:95">
      <c r="B601" s="30"/>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CP601" s="3"/>
      <c r="CQ601" s="3"/>
    </row>
    <row r="602" spans="2:95">
      <c r="B602" s="30"/>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CP602" s="3"/>
      <c r="CQ602" s="3"/>
    </row>
    <row r="603" spans="2:95">
      <c r="B603" s="30"/>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c r="AE603" s="31"/>
      <c r="AF603" s="31"/>
      <c r="CP603" s="3"/>
      <c r="CQ603" s="3"/>
    </row>
    <row r="604" spans="2:95">
      <c r="B604" s="30"/>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c r="AE604" s="31"/>
      <c r="AF604" s="31"/>
      <c r="CP604" s="3"/>
      <c r="CQ604" s="3"/>
    </row>
    <row r="605" spans="2:95">
      <c r="B605" s="30"/>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CP605" s="3"/>
      <c r="CQ605" s="3"/>
    </row>
    <row r="606" spans="2:95">
      <c r="B606" s="30"/>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CP606" s="3"/>
      <c r="CQ606" s="3"/>
    </row>
    <row r="607" spans="2:95">
      <c r="B607" s="30"/>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CP607" s="3"/>
      <c r="CQ607" s="3"/>
    </row>
    <row r="608" spans="2:95">
      <c r="B608" s="30"/>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CP608" s="3"/>
      <c r="CQ608" s="3"/>
    </row>
    <row r="609" spans="2:95">
      <c r="B609" s="30"/>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CP609" s="3"/>
      <c r="CQ609" s="3"/>
    </row>
    <row r="610" spans="2:95">
      <c r="B610" s="30"/>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31"/>
      <c r="CP610" s="3"/>
      <c r="CQ610" s="3"/>
    </row>
    <row r="611" spans="2:95">
      <c r="B611" s="30"/>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CP611" s="3"/>
      <c r="CQ611" s="3"/>
    </row>
    <row r="612" spans="2:95">
      <c r="B612" s="30"/>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CP612" s="3"/>
      <c r="CQ612" s="3"/>
    </row>
    <row r="613" spans="2:95">
      <c r="B613" s="30"/>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CP613" s="3"/>
      <c r="CQ613" s="3"/>
    </row>
    <row r="614" spans="2:95">
      <c r="B614" s="30"/>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CP614" s="3"/>
      <c r="CQ614" s="3"/>
    </row>
    <row r="615" spans="2:95">
      <c r="B615" s="30"/>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CP615" s="3"/>
      <c r="CQ615" s="3"/>
    </row>
    <row r="616" spans="2:95">
      <c r="B616" s="30"/>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CP616" s="3"/>
      <c r="CQ616" s="3"/>
    </row>
    <row r="617" spans="2:95">
      <c r="B617" s="30"/>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c r="AE617" s="31"/>
      <c r="AF617" s="31"/>
      <c r="CP617" s="3"/>
      <c r="CQ617" s="3"/>
    </row>
    <row r="618" spans="2:95">
      <c r="B618" s="30"/>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CP618" s="3"/>
      <c r="CQ618" s="3"/>
    </row>
    <row r="619" spans="2:95">
      <c r="B619" s="30"/>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31"/>
      <c r="CP619" s="3"/>
      <c r="CQ619" s="3"/>
    </row>
    <row r="620" spans="2:95">
      <c r="B620" s="30"/>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CP620" s="3"/>
      <c r="CQ620" s="3"/>
    </row>
    <row r="621" spans="2:95">
      <c r="B621" s="30"/>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CP621" s="3"/>
      <c r="CQ621" s="3"/>
    </row>
    <row r="622" spans="2:95">
      <c r="B622" s="30"/>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CP622" s="3"/>
      <c r="CQ622" s="3"/>
    </row>
    <row r="623" spans="2:95">
      <c r="B623" s="30"/>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CP623" s="3"/>
      <c r="CQ623" s="3"/>
    </row>
    <row r="624" spans="2:95">
      <c r="B624" s="30"/>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CP624" s="3"/>
      <c r="CQ624" s="3"/>
    </row>
    <row r="625" spans="2:95">
      <c r="B625" s="30"/>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CP625" s="3"/>
      <c r="CQ625" s="3"/>
    </row>
    <row r="626" spans="2:95">
      <c r="B626" s="30"/>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CP626" s="3"/>
      <c r="CQ626" s="3"/>
    </row>
    <row r="627" spans="2:95">
      <c r="B627" s="30"/>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CP627" s="3"/>
      <c r="CQ627" s="3"/>
    </row>
    <row r="628" spans="2:95">
      <c r="B628" s="30"/>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c r="AE628" s="31"/>
      <c r="AF628" s="31"/>
      <c r="CP628" s="3"/>
      <c r="CQ628" s="3"/>
    </row>
    <row r="629" spans="2:95">
      <c r="B629" s="30"/>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31"/>
      <c r="CP629" s="3"/>
      <c r="CQ629" s="3"/>
    </row>
    <row r="630" spans="2:95">
      <c r="B630" s="30"/>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31"/>
      <c r="CP630" s="3"/>
      <c r="CQ630" s="3"/>
    </row>
    <row r="631" spans="2:95">
      <c r="B631" s="30"/>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CP631" s="3"/>
      <c r="CQ631" s="3"/>
    </row>
    <row r="632" spans="2:95">
      <c r="B632" s="30"/>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CP632" s="3"/>
      <c r="CQ632" s="3"/>
    </row>
    <row r="633" spans="2:95">
      <c r="B633" s="30"/>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31"/>
      <c r="CP633" s="3"/>
      <c r="CQ633" s="3"/>
    </row>
    <row r="634" spans="2:95">
      <c r="B634" s="30"/>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31"/>
      <c r="CP634" s="3"/>
      <c r="CQ634" s="3"/>
    </row>
    <row r="635" spans="2:95">
      <c r="B635" s="30"/>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31"/>
      <c r="CP635" s="3"/>
      <c r="CQ635" s="3"/>
    </row>
    <row r="636" spans="2:95">
      <c r="B636" s="30"/>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CP636" s="3"/>
      <c r="CQ636" s="3"/>
    </row>
    <row r="637" spans="2:95">
      <c r="B637" s="30"/>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c r="AE637" s="31"/>
      <c r="AF637" s="31"/>
      <c r="CP637" s="3"/>
      <c r="CQ637" s="3"/>
    </row>
    <row r="638" spans="2:95">
      <c r="B638" s="30"/>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CP638" s="3"/>
      <c r="CQ638" s="3"/>
    </row>
    <row r="639" spans="2:95">
      <c r="B639" s="30"/>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31"/>
      <c r="AF639" s="31"/>
      <c r="CP639" s="3"/>
      <c r="CQ639" s="3"/>
    </row>
    <row r="640" spans="2:95">
      <c r="B640" s="30"/>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31"/>
      <c r="AF640" s="31"/>
      <c r="CP640" s="3"/>
      <c r="CQ640" s="3"/>
    </row>
    <row r="641" spans="2:95">
      <c r="B641" s="30"/>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CP641" s="3"/>
      <c r="CQ641" s="3"/>
    </row>
    <row r="642" spans="2:95">
      <c r="B642" s="30"/>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CP642" s="3"/>
      <c r="CQ642" s="3"/>
    </row>
    <row r="643" spans="2:95">
      <c r="B643" s="30"/>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CP643" s="3"/>
      <c r="CQ643" s="3"/>
    </row>
    <row r="644" spans="2:95">
      <c r="B644" s="30"/>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CP644" s="3"/>
      <c r="CQ644" s="3"/>
    </row>
    <row r="645" spans="2:95">
      <c r="B645" s="30"/>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CP645" s="3"/>
      <c r="CQ645" s="3"/>
    </row>
    <row r="646" spans="2:95">
      <c r="B646" s="30"/>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CP646" s="3"/>
      <c r="CQ646" s="3"/>
    </row>
    <row r="647" spans="2:95">
      <c r="B647" s="30"/>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CP647" s="3"/>
      <c r="CQ647" s="3"/>
    </row>
    <row r="648" spans="2:95">
      <c r="B648" s="30"/>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CP648" s="3"/>
      <c r="CQ648" s="3"/>
    </row>
    <row r="649" spans="2:95">
      <c r="B649" s="30"/>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CP649" s="3"/>
      <c r="CQ649" s="3"/>
    </row>
    <row r="650" spans="2:95">
      <c r="B650" s="30"/>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CP650" s="3"/>
      <c r="CQ650" s="3"/>
    </row>
    <row r="651" spans="2:95">
      <c r="B651" s="30"/>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CP651" s="3"/>
      <c r="CQ651" s="3"/>
    </row>
    <row r="652" spans="2:95">
      <c r="B652" s="30"/>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CP652" s="3"/>
      <c r="CQ652" s="3"/>
    </row>
    <row r="653" spans="2:95">
      <c r="B653" s="30"/>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CP653" s="3"/>
      <c r="CQ653" s="3"/>
    </row>
    <row r="654" spans="2:95">
      <c r="B654" s="30"/>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CP654" s="3"/>
      <c r="CQ654" s="3"/>
    </row>
    <row r="655" spans="2:95">
      <c r="B655" s="30"/>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31"/>
      <c r="CP655" s="3"/>
      <c r="CQ655" s="3"/>
    </row>
    <row r="656" spans="2:95">
      <c r="B656" s="30"/>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CP656" s="3"/>
      <c r="CQ656" s="3"/>
    </row>
    <row r="657" spans="2:95">
      <c r="B657" s="30"/>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CP657" s="3"/>
      <c r="CQ657" s="3"/>
    </row>
    <row r="658" spans="2:95">
      <c r="B658" s="30"/>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31"/>
      <c r="CP658" s="3"/>
      <c r="CQ658" s="3"/>
    </row>
    <row r="659" spans="2:95">
      <c r="B659" s="30"/>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CP659" s="3"/>
      <c r="CQ659" s="3"/>
    </row>
    <row r="660" spans="2:95">
      <c r="B660" s="30"/>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CP660" s="3"/>
      <c r="CQ660" s="3"/>
    </row>
    <row r="661" spans="2:95">
      <c r="B661" s="30"/>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CP661" s="3"/>
      <c r="CQ661" s="3"/>
    </row>
    <row r="662" spans="2:95">
      <c r="B662" s="30"/>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CP662" s="3"/>
      <c r="CQ662" s="3"/>
    </row>
    <row r="663" spans="2:95">
      <c r="B663" s="30"/>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CP663" s="3"/>
      <c r="CQ663" s="3"/>
    </row>
    <row r="664" spans="2:95">
      <c r="B664" s="30"/>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CP664" s="3"/>
      <c r="CQ664" s="3"/>
    </row>
    <row r="665" spans="2:95">
      <c r="B665" s="30"/>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CP665" s="3"/>
      <c r="CQ665" s="3"/>
    </row>
    <row r="666" spans="2:95">
      <c r="B666" s="30"/>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CP666" s="3"/>
      <c r="CQ666" s="3"/>
    </row>
    <row r="667" spans="2:95">
      <c r="B667" s="30"/>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CP667" s="3"/>
      <c r="CQ667" s="3"/>
    </row>
    <row r="668" spans="2:95">
      <c r="B668" s="30"/>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CP668" s="3"/>
      <c r="CQ668" s="3"/>
    </row>
    <row r="669" spans="2:95">
      <c r="B669" s="30"/>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CP669" s="3"/>
      <c r="CQ669" s="3"/>
    </row>
    <row r="670" spans="2:95">
      <c r="B670" s="30"/>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CP670" s="3"/>
      <c r="CQ670" s="3"/>
    </row>
    <row r="671" spans="2:95">
      <c r="B671" s="30"/>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CP671" s="3"/>
      <c r="CQ671" s="3"/>
    </row>
    <row r="672" spans="2:95">
      <c r="B672" s="30"/>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CP672" s="3"/>
      <c r="CQ672" s="3"/>
    </row>
    <row r="673" spans="2:95">
      <c r="B673" s="30"/>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CP673" s="3"/>
      <c r="CQ673" s="3"/>
    </row>
    <row r="674" spans="2:95">
      <c r="B674" s="30"/>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31"/>
      <c r="CP674" s="3"/>
      <c r="CQ674" s="3"/>
    </row>
    <row r="675" spans="2:95">
      <c r="B675" s="30"/>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CP675" s="3"/>
      <c r="CQ675" s="3"/>
    </row>
    <row r="676" spans="2:95">
      <c r="B676" s="30"/>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CP676" s="3"/>
      <c r="CQ676" s="3"/>
    </row>
    <row r="677" spans="2:95">
      <c r="B677" s="30"/>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CP677" s="3"/>
      <c r="CQ677" s="3"/>
    </row>
    <row r="678" spans="2:95">
      <c r="B678" s="30"/>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CP678" s="3"/>
      <c r="CQ678" s="3"/>
    </row>
    <row r="679" spans="2:95">
      <c r="B679" s="30"/>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CP679" s="3"/>
      <c r="CQ679" s="3"/>
    </row>
    <row r="680" spans="2:95">
      <c r="B680" s="30"/>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CP680" s="3"/>
      <c r="CQ680" s="3"/>
    </row>
    <row r="681" spans="2:95">
      <c r="B681" s="30"/>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CP681" s="3"/>
      <c r="CQ681" s="3"/>
    </row>
    <row r="682" spans="2:95">
      <c r="B682" s="30"/>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CP682" s="3"/>
      <c r="CQ682" s="3"/>
    </row>
    <row r="683" spans="2:95">
      <c r="B683" s="30"/>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CP683" s="3"/>
      <c r="CQ683" s="3"/>
    </row>
    <row r="684" spans="2:95">
      <c r="B684" s="30"/>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CP684" s="3"/>
      <c r="CQ684" s="3"/>
    </row>
    <row r="685" spans="2:95">
      <c r="B685" s="30"/>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CP685" s="3"/>
      <c r="CQ685" s="3"/>
    </row>
    <row r="686" spans="2:95">
      <c r="B686" s="30"/>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CP686" s="3"/>
      <c r="CQ686" s="3"/>
    </row>
    <row r="687" spans="2:95">
      <c r="B687" s="30"/>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CP687" s="3"/>
      <c r="CQ687" s="3"/>
    </row>
    <row r="688" spans="2:95">
      <c r="B688" s="30"/>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CP688" s="3"/>
      <c r="CQ688" s="3"/>
    </row>
    <row r="689" spans="2:95">
      <c r="B689" s="30"/>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CP689" s="3"/>
      <c r="CQ689" s="3"/>
    </row>
    <row r="690" spans="2:95">
      <c r="B690" s="30"/>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CP690" s="3"/>
      <c r="CQ690" s="3"/>
    </row>
    <row r="691" spans="2:95">
      <c r="B691" s="30"/>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CP691" s="3"/>
      <c r="CQ691" s="3"/>
    </row>
    <row r="692" spans="2:95">
      <c r="B692" s="30"/>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CP692" s="3"/>
      <c r="CQ692" s="3"/>
    </row>
    <row r="693" spans="2:95">
      <c r="B693" s="30"/>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CP693" s="3"/>
      <c r="CQ693" s="3"/>
    </row>
    <row r="694" spans="2:95">
      <c r="B694" s="30"/>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CP694" s="3"/>
      <c r="CQ694" s="3"/>
    </row>
    <row r="695" spans="2:95">
      <c r="B695" s="30"/>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c r="AE695" s="31"/>
      <c r="AF695" s="31"/>
      <c r="CP695" s="3"/>
      <c r="CQ695" s="3"/>
    </row>
    <row r="696" spans="2:95">
      <c r="B696" s="30"/>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CP696" s="3"/>
      <c r="CQ696" s="3"/>
    </row>
    <row r="697" spans="2:95">
      <c r="B697" s="30"/>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CP697" s="3"/>
      <c r="CQ697" s="3"/>
    </row>
    <row r="698" spans="2:95">
      <c r="B698" s="30"/>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CP698" s="3"/>
      <c r="CQ698" s="3"/>
    </row>
    <row r="699" spans="2:95">
      <c r="B699" s="30"/>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CP699" s="3"/>
      <c r="CQ699" s="3"/>
    </row>
    <row r="700" spans="2:95">
      <c r="B700" s="30"/>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CP700" s="3"/>
      <c r="CQ700" s="3"/>
    </row>
    <row r="701" spans="2:95">
      <c r="B701" s="30"/>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CP701" s="3"/>
      <c r="CQ701" s="3"/>
    </row>
    <row r="702" spans="2:95">
      <c r="B702" s="30"/>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CP702" s="3"/>
      <c r="CQ702" s="3"/>
    </row>
    <row r="703" spans="2:95">
      <c r="B703" s="30"/>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c r="AE703" s="31"/>
      <c r="AF703" s="31"/>
      <c r="CP703" s="3"/>
      <c r="CQ703" s="3"/>
    </row>
    <row r="704" spans="2:95">
      <c r="B704" s="30"/>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CP704" s="3"/>
      <c r="CQ704" s="3"/>
    </row>
    <row r="705" spans="2:95">
      <c r="B705" s="30"/>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CP705" s="3"/>
      <c r="CQ705" s="3"/>
    </row>
    <row r="706" spans="2:95">
      <c r="B706" s="30"/>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CP706" s="3"/>
      <c r="CQ706" s="3"/>
    </row>
    <row r="707" spans="2:95">
      <c r="B707" s="30"/>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31"/>
      <c r="AF707" s="31"/>
      <c r="CP707" s="3"/>
      <c r="CQ707" s="3"/>
    </row>
    <row r="708" spans="2:95">
      <c r="B708" s="30"/>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CP708" s="3"/>
      <c r="CQ708" s="3"/>
    </row>
    <row r="709" spans="2:95">
      <c r="B709" s="30"/>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CP709" s="3"/>
      <c r="CQ709" s="3"/>
    </row>
    <row r="710" spans="2:95">
      <c r="B710" s="30"/>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c r="AE710" s="31"/>
      <c r="AF710" s="31"/>
      <c r="CP710" s="3"/>
      <c r="CQ710" s="3"/>
    </row>
    <row r="711" spans="2:95">
      <c r="B711" s="30"/>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CP711" s="3"/>
      <c r="CQ711" s="3"/>
    </row>
    <row r="712" spans="2:95">
      <c r="B712" s="30"/>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CP712" s="3"/>
      <c r="CQ712" s="3"/>
    </row>
    <row r="713" spans="2:95">
      <c r="B713" s="30"/>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CP713" s="3"/>
      <c r="CQ713" s="3"/>
    </row>
    <row r="714" spans="2:95">
      <c r="B714" s="30"/>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CP714" s="3"/>
      <c r="CQ714" s="3"/>
    </row>
    <row r="715" spans="2:95">
      <c r="B715" s="30"/>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CP715" s="3"/>
      <c r="CQ715" s="3"/>
    </row>
    <row r="716" spans="2:95">
      <c r="B716" s="30"/>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CP716" s="3"/>
      <c r="CQ716" s="3"/>
    </row>
    <row r="717" spans="2:95">
      <c r="B717" s="30"/>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CP717" s="3"/>
      <c r="CQ717" s="3"/>
    </row>
    <row r="718" spans="2:95">
      <c r="B718" s="30"/>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CP718" s="3"/>
      <c r="CQ718" s="3"/>
    </row>
    <row r="719" spans="2:95">
      <c r="B719" s="30"/>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CP719" s="3"/>
      <c r="CQ719" s="3"/>
    </row>
    <row r="720" spans="2:95">
      <c r="B720" s="30"/>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CP720" s="3"/>
      <c r="CQ720" s="3"/>
    </row>
    <row r="721" spans="2:95">
      <c r="B721" s="30"/>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CP721" s="3"/>
      <c r="CQ721" s="3"/>
    </row>
    <row r="722" spans="2:95">
      <c r="B722" s="30"/>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CP722" s="3"/>
      <c r="CQ722" s="3"/>
    </row>
    <row r="723" spans="2:95">
      <c r="B723" s="30"/>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CP723" s="3"/>
      <c r="CQ723" s="3"/>
    </row>
    <row r="724" spans="2:95">
      <c r="B724" s="30"/>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CP724" s="3"/>
      <c r="CQ724" s="3"/>
    </row>
    <row r="725" spans="2:95">
      <c r="B725" s="30"/>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CP725" s="3"/>
      <c r="CQ725" s="3"/>
    </row>
    <row r="726" spans="2:95">
      <c r="B726" s="30"/>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CP726" s="3"/>
      <c r="CQ726" s="3"/>
    </row>
    <row r="727" spans="2:95">
      <c r="B727" s="30"/>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CP727" s="3"/>
      <c r="CQ727" s="3"/>
    </row>
    <row r="728" spans="2:95">
      <c r="B728" s="30"/>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CP728" s="3"/>
      <c r="CQ728" s="3"/>
    </row>
    <row r="729" spans="2:95">
      <c r="B729" s="30"/>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CP729" s="3"/>
      <c r="CQ729" s="3"/>
    </row>
    <row r="730" spans="2:95">
      <c r="B730" s="30"/>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CP730" s="3"/>
      <c r="CQ730" s="3"/>
    </row>
    <row r="731" spans="2:95">
      <c r="B731" s="30"/>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CP731" s="3"/>
      <c r="CQ731" s="3"/>
    </row>
    <row r="732" spans="2:95">
      <c r="B732" s="30"/>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CP732" s="3"/>
      <c r="CQ732" s="3"/>
    </row>
    <row r="733" spans="2:95">
      <c r="B733" s="30"/>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CP733" s="3"/>
      <c r="CQ733" s="3"/>
    </row>
    <row r="734" spans="2:95">
      <c r="B734" s="30"/>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CP734" s="3"/>
      <c r="CQ734" s="3"/>
    </row>
    <row r="735" spans="2:95">
      <c r="B735" s="30"/>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CP735" s="3"/>
      <c r="CQ735" s="3"/>
    </row>
    <row r="736" spans="2:95">
      <c r="B736" s="30"/>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CP736" s="3"/>
      <c r="CQ736" s="3"/>
    </row>
    <row r="737" spans="2:95">
      <c r="B737" s="30"/>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CP737" s="3"/>
      <c r="CQ737" s="3"/>
    </row>
    <row r="738" spans="2:95">
      <c r="B738" s="30"/>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CP738" s="3"/>
      <c r="CQ738" s="3"/>
    </row>
    <row r="739" spans="2:95">
      <c r="B739" s="30"/>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CP739" s="3"/>
      <c r="CQ739" s="3"/>
    </row>
    <row r="740" spans="2:95">
      <c r="B740" s="30"/>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CP740" s="3"/>
      <c r="CQ740" s="3"/>
    </row>
    <row r="741" spans="2:95">
      <c r="B741" s="30"/>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c r="AE741" s="31"/>
      <c r="AF741" s="31"/>
      <c r="CP741" s="3"/>
      <c r="CQ741" s="3"/>
    </row>
    <row r="742" spans="2:95">
      <c r="B742" s="30"/>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CP742" s="3"/>
      <c r="CQ742" s="3"/>
    </row>
    <row r="743" spans="2:95">
      <c r="B743" s="30"/>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CP743" s="3"/>
      <c r="CQ743" s="3"/>
    </row>
    <row r="744" spans="2:95">
      <c r="B744" s="30"/>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CP744" s="3"/>
      <c r="CQ744" s="3"/>
    </row>
    <row r="745" spans="2:95">
      <c r="B745" s="30"/>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CP745" s="3"/>
      <c r="CQ745" s="3"/>
    </row>
    <row r="746" spans="2:95">
      <c r="B746" s="30"/>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CP746" s="3"/>
      <c r="CQ746" s="3"/>
    </row>
    <row r="747" spans="2:95">
      <c r="B747" s="30"/>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CP747" s="3"/>
      <c r="CQ747" s="3"/>
    </row>
    <row r="748" spans="2:95">
      <c r="B748" s="30"/>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CP748" s="3"/>
      <c r="CQ748" s="3"/>
    </row>
    <row r="749" spans="2:95">
      <c r="B749" s="30"/>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CP749" s="3"/>
      <c r="CQ749" s="3"/>
    </row>
    <row r="750" spans="2:95">
      <c r="B750" s="30"/>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CP750" s="3"/>
      <c r="CQ750" s="3"/>
    </row>
    <row r="751" spans="2:95">
      <c r="B751" s="30"/>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CP751" s="3"/>
      <c r="CQ751" s="3"/>
    </row>
    <row r="752" spans="2:95">
      <c r="B752" s="30"/>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CP752" s="3"/>
      <c r="CQ752" s="3"/>
    </row>
    <row r="753" spans="2:95">
      <c r="B753" s="30"/>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CP753" s="3"/>
      <c r="CQ753" s="3"/>
    </row>
    <row r="754" spans="2:95">
      <c r="B754" s="30"/>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CP754" s="3"/>
      <c r="CQ754" s="3"/>
    </row>
    <row r="755" spans="2:95">
      <c r="B755" s="30"/>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CP755" s="3"/>
      <c r="CQ755" s="3"/>
    </row>
    <row r="756" spans="2:95">
      <c r="B756" s="30"/>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CP756" s="3"/>
      <c r="CQ756" s="3"/>
    </row>
    <row r="757" spans="2:95">
      <c r="B757" s="30"/>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CP757" s="3"/>
      <c r="CQ757" s="3"/>
    </row>
    <row r="758" spans="2:95">
      <c r="B758" s="30"/>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CP758" s="3"/>
      <c r="CQ758" s="3"/>
    </row>
    <row r="759" spans="2:95">
      <c r="B759" s="30"/>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CP759" s="3"/>
      <c r="CQ759" s="3"/>
    </row>
    <row r="760" spans="2:95">
      <c r="B760" s="30"/>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c r="AE760" s="31"/>
      <c r="AF760" s="31"/>
      <c r="CP760" s="3"/>
      <c r="CQ760" s="3"/>
    </row>
    <row r="761" spans="2:95">
      <c r="B761" s="30"/>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CP761" s="3"/>
      <c r="CQ761" s="3"/>
    </row>
    <row r="762" spans="2:95">
      <c r="B762" s="30"/>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CP762" s="3"/>
      <c r="CQ762" s="3"/>
    </row>
    <row r="763" spans="2:95">
      <c r="B763" s="30"/>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CP763" s="3"/>
      <c r="CQ763" s="3"/>
    </row>
    <row r="764" spans="2:95">
      <c r="B764" s="30"/>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CP764" s="3"/>
      <c r="CQ764" s="3"/>
    </row>
    <row r="765" spans="2:95">
      <c r="B765" s="30"/>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CP765" s="3"/>
      <c r="CQ765" s="3"/>
    </row>
    <row r="766" spans="2:95">
      <c r="B766" s="30"/>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CP766" s="3"/>
      <c r="CQ766" s="3"/>
    </row>
    <row r="767" spans="2:95">
      <c r="B767" s="30"/>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CP767" s="3"/>
      <c r="CQ767" s="3"/>
    </row>
    <row r="768" spans="2:95">
      <c r="B768" s="30"/>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CP768" s="3"/>
      <c r="CQ768" s="3"/>
    </row>
    <row r="769" spans="2:95">
      <c r="B769" s="30"/>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CP769" s="3"/>
      <c r="CQ769" s="3"/>
    </row>
    <row r="770" spans="2:95">
      <c r="B770" s="30"/>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CP770" s="3"/>
      <c r="CQ770" s="3"/>
    </row>
    <row r="771" spans="2:95">
      <c r="B771" s="30"/>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CP771" s="3"/>
      <c r="CQ771" s="3"/>
    </row>
    <row r="772" spans="2:95">
      <c r="B772" s="30"/>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CP772" s="3"/>
      <c r="CQ772" s="3"/>
    </row>
    <row r="773" spans="2:95">
      <c r="B773" s="30"/>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CP773" s="3"/>
      <c r="CQ773" s="3"/>
    </row>
    <row r="774" spans="2:95">
      <c r="B774" s="30"/>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CP774" s="3"/>
      <c r="CQ774" s="3"/>
    </row>
    <row r="775" spans="2:95">
      <c r="B775" s="30"/>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CP775" s="3"/>
      <c r="CQ775" s="3"/>
    </row>
    <row r="776" spans="2:95">
      <c r="B776" s="30"/>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CP776" s="3"/>
      <c r="CQ776" s="3"/>
    </row>
    <row r="777" spans="2:95">
      <c r="B777" s="30"/>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CP777" s="3"/>
      <c r="CQ777" s="3"/>
    </row>
    <row r="778" spans="2:95">
      <c r="B778" s="30"/>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CP778" s="3"/>
      <c r="CQ778" s="3"/>
    </row>
    <row r="779" spans="2:95">
      <c r="B779" s="30"/>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CP779" s="3"/>
      <c r="CQ779" s="3"/>
    </row>
    <row r="780" spans="2:95">
      <c r="B780" s="30"/>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CP780" s="3"/>
      <c r="CQ780" s="3"/>
    </row>
    <row r="781" spans="2:95">
      <c r="B781" s="30"/>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CP781" s="3"/>
      <c r="CQ781" s="3"/>
    </row>
    <row r="782" spans="2:95">
      <c r="B782" s="30"/>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CP782" s="3"/>
      <c r="CQ782" s="3"/>
    </row>
    <row r="783" spans="2:95">
      <c r="B783" s="30"/>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CP783" s="3"/>
      <c r="CQ783" s="3"/>
    </row>
    <row r="784" spans="2:95">
      <c r="B784" s="30"/>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CP784" s="3"/>
      <c r="CQ784" s="3"/>
    </row>
    <row r="785" spans="2:95">
      <c r="B785" s="30"/>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CP785" s="3"/>
      <c r="CQ785" s="3"/>
    </row>
    <row r="786" spans="2:95">
      <c r="B786" s="30"/>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CP786" s="3"/>
      <c r="CQ786" s="3"/>
    </row>
    <row r="787" spans="2:95">
      <c r="B787" s="30"/>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CP787" s="3"/>
      <c r="CQ787" s="3"/>
    </row>
    <row r="788" spans="2:95">
      <c r="B788" s="30"/>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CP788" s="3"/>
      <c r="CQ788" s="3"/>
    </row>
    <row r="789" spans="2:95">
      <c r="B789" s="30"/>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c r="AE789" s="31"/>
      <c r="AF789" s="31"/>
      <c r="CP789" s="3"/>
      <c r="CQ789" s="3"/>
    </row>
    <row r="790" spans="2:95">
      <c r="B790" s="30"/>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CP790" s="3"/>
      <c r="CQ790" s="3"/>
    </row>
    <row r="791" spans="2:95">
      <c r="B791" s="30"/>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CP791" s="3"/>
      <c r="CQ791" s="3"/>
    </row>
    <row r="792" spans="2:95">
      <c r="B792" s="30"/>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CP792" s="3"/>
      <c r="CQ792" s="3"/>
    </row>
    <row r="793" spans="2:95">
      <c r="B793" s="30"/>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CP793" s="3"/>
      <c r="CQ793" s="3"/>
    </row>
    <row r="794" spans="2:95">
      <c r="B794" s="30"/>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CP794" s="3"/>
      <c r="CQ794" s="3"/>
    </row>
    <row r="795" spans="2:95">
      <c r="B795" s="30"/>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CP795" s="3"/>
      <c r="CQ795" s="3"/>
    </row>
    <row r="796" spans="2:95">
      <c r="B796" s="30"/>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CP796" s="3"/>
      <c r="CQ796" s="3"/>
    </row>
    <row r="797" spans="2:95">
      <c r="B797" s="30"/>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CP797" s="3"/>
      <c r="CQ797" s="3"/>
    </row>
    <row r="798" spans="2:95">
      <c r="B798" s="30"/>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31"/>
      <c r="CP798" s="3"/>
      <c r="CQ798" s="3"/>
    </row>
    <row r="799" spans="2:95">
      <c r="B799" s="30"/>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CP799" s="3"/>
      <c r="CQ799" s="3"/>
    </row>
    <row r="800" spans="2:95">
      <c r="B800" s="30"/>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CP800" s="3"/>
      <c r="CQ800" s="3"/>
    </row>
    <row r="801" spans="2:95">
      <c r="B801" s="30"/>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CP801" s="3"/>
      <c r="CQ801" s="3"/>
    </row>
    <row r="802" spans="2:95">
      <c r="B802" s="30"/>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CP802" s="3"/>
      <c r="CQ802" s="3"/>
    </row>
    <row r="803" spans="2:95">
      <c r="B803" s="30"/>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CP803" s="3"/>
      <c r="CQ803" s="3"/>
    </row>
    <row r="804" spans="2:95">
      <c r="B804" s="30"/>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c r="AE804" s="31"/>
      <c r="AF804" s="31"/>
      <c r="CP804" s="3"/>
      <c r="CQ804" s="3"/>
    </row>
    <row r="805" spans="2:95">
      <c r="B805" s="30"/>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CP805" s="3"/>
      <c r="CQ805" s="3"/>
    </row>
    <row r="806" spans="2:95">
      <c r="B806" s="30"/>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CP806" s="3"/>
      <c r="CQ806" s="3"/>
    </row>
    <row r="807" spans="2:95">
      <c r="B807" s="30"/>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CP807" s="3"/>
      <c r="CQ807" s="3"/>
    </row>
    <row r="808" spans="2:95">
      <c r="B808" s="30"/>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CP808" s="3"/>
      <c r="CQ808" s="3"/>
    </row>
    <row r="809" spans="2:95">
      <c r="B809" s="30"/>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c r="AE809" s="31"/>
      <c r="AF809" s="31"/>
      <c r="CP809" s="3"/>
      <c r="CQ809" s="3"/>
    </row>
    <row r="810" spans="2:95">
      <c r="B810" s="30"/>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CP810" s="3"/>
      <c r="CQ810" s="3"/>
    </row>
    <row r="811" spans="2:95">
      <c r="B811" s="30"/>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CP811" s="3"/>
      <c r="CQ811" s="3"/>
    </row>
    <row r="812" spans="2:95">
      <c r="B812" s="30"/>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c r="AE812" s="31"/>
      <c r="AF812" s="31"/>
      <c r="CP812" s="3"/>
      <c r="CQ812" s="3"/>
    </row>
    <row r="813" spans="2:95">
      <c r="B813" s="30"/>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c r="AE813" s="31"/>
      <c r="AF813" s="31"/>
      <c r="CP813" s="3"/>
      <c r="CQ813" s="3"/>
    </row>
    <row r="814" spans="2:95">
      <c r="B814" s="30"/>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c r="AE814" s="31"/>
      <c r="AF814" s="31"/>
      <c r="CP814" s="3"/>
      <c r="CQ814" s="3"/>
    </row>
    <row r="815" spans="2:95">
      <c r="B815" s="30"/>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31"/>
      <c r="CP815" s="3"/>
      <c r="CQ815" s="3"/>
    </row>
    <row r="816" spans="2:95">
      <c r="B816" s="30"/>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CP816" s="3"/>
      <c r="CQ816" s="3"/>
    </row>
    <row r="817" spans="2:95">
      <c r="B817" s="30"/>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31"/>
      <c r="CP817" s="3"/>
      <c r="CQ817" s="3"/>
    </row>
    <row r="818" spans="2:95">
      <c r="B818" s="30"/>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CP818" s="3"/>
      <c r="CQ818" s="3"/>
    </row>
    <row r="819" spans="2:95">
      <c r="B819" s="30"/>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CP819" s="3"/>
      <c r="CQ819" s="3"/>
    </row>
    <row r="820" spans="2:95">
      <c r="B820" s="30"/>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CP820" s="3"/>
      <c r="CQ820" s="3"/>
    </row>
    <row r="821" spans="2:95">
      <c r="B821" s="30"/>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CP821" s="3"/>
      <c r="CQ821" s="3"/>
    </row>
    <row r="822" spans="2:95">
      <c r="B822" s="30"/>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CP822" s="3"/>
      <c r="CQ822" s="3"/>
    </row>
    <row r="823" spans="2:95">
      <c r="B823" s="30"/>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c r="AE823" s="31"/>
      <c r="AF823" s="31"/>
      <c r="CP823" s="3"/>
      <c r="CQ823" s="3"/>
    </row>
    <row r="824" spans="2:95">
      <c r="B824" s="30"/>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c r="AE824" s="31"/>
      <c r="AF824" s="31"/>
      <c r="CP824" s="3"/>
      <c r="CQ824" s="3"/>
    </row>
    <row r="825" spans="2:95">
      <c r="B825" s="30"/>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CP825" s="3"/>
      <c r="CQ825" s="3"/>
    </row>
    <row r="826" spans="2:95">
      <c r="B826" s="30"/>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CP826" s="3"/>
      <c r="CQ826" s="3"/>
    </row>
    <row r="827" spans="2:95">
      <c r="B827" s="30"/>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c r="AE827" s="31"/>
      <c r="AF827" s="31"/>
      <c r="CP827" s="3"/>
      <c r="CQ827" s="3"/>
    </row>
    <row r="828" spans="2:95">
      <c r="B828" s="30"/>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CP828" s="3"/>
      <c r="CQ828" s="3"/>
    </row>
    <row r="829" spans="2:95">
      <c r="B829" s="30"/>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CP829" s="3"/>
      <c r="CQ829" s="3"/>
    </row>
    <row r="830" spans="2:95">
      <c r="B830" s="30"/>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CP830" s="3"/>
      <c r="CQ830" s="3"/>
    </row>
    <row r="831" spans="2:95">
      <c r="B831" s="30"/>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CP831" s="3"/>
      <c r="CQ831" s="3"/>
    </row>
    <row r="832" spans="2:95">
      <c r="B832" s="30"/>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c r="AE832" s="31"/>
      <c r="AF832" s="31"/>
      <c r="CP832" s="3"/>
      <c r="CQ832" s="3"/>
    </row>
    <row r="833" spans="2:95">
      <c r="B833" s="30"/>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c r="AE833" s="31"/>
      <c r="AF833" s="31"/>
      <c r="CP833" s="3"/>
      <c r="CQ833" s="3"/>
    </row>
    <row r="834" spans="2:95">
      <c r="B834" s="30"/>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CP834" s="3"/>
      <c r="CQ834" s="3"/>
    </row>
    <row r="835" spans="2:95">
      <c r="B835" s="30"/>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CP835" s="3"/>
      <c r="CQ835" s="3"/>
    </row>
    <row r="836" spans="2:95">
      <c r="B836" s="30"/>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CP836" s="3"/>
      <c r="CQ836" s="3"/>
    </row>
    <row r="837" spans="2:95">
      <c r="B837" s="30"/>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c r="AE837" s="31"/>
      <c r="AF837" s="31"/>
      <c r="CP837" s="3"/>
      <c r="CQ837" s="3"/>
    </row>
    <row r="838" spans="2:95">
      <c r="B838" s="30"/>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CP838" s="3"/>
      <c r="CQ838" s="3"/>
    </row>
    <row r="839" spans="2:95">
      <c r="B839" s="30"/>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c r="AE839" s="31"/>
      <c r="AF839" s="31"/>
      <c r="CP839" s="3"/>
      <c r="CQ839" s="3"/>
    </row>
    <row r="840" spans="2:95">
      <c r="B840" s="30"/>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CP840" s="3"/>
      <c r="CQ840" s="3"/>
    </row>
    <row r="841" spans="2:95">
      <c r="B841" s="30"/>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c r="AE841" s="31"/>
      <c r="AF841" s="31"/>
      <c r="CP841" s="3"/>
      <c r="CQ841" s="3"/>
    </row>
    <row r="842" spans="2:95">
      <c r="B842" s="30"/>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c r="AE842" s="31"/>
      <c r="AF842" s="31"/>
      <c r="CP842" s="3"/>
      <c r="CQ842" s="3"/>
    </row>
    <row r="843" spans="2:95">
      <c r="B843" s="30"/>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c r="AE843" s="31"/>
      <c r="AF843" s="31"/>
      <c r="CP843" s="3"/>
      <c r="CQ843" s="3"/>
    </row>
    <row r="844" spans="2:95">
      <c r="B844" s="30"/>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c r="AE844" s="31"/>
      <c r="AF844" s="31"/>
      <c r="CP844" s="3"/>
      <c r="CQ844" s="3"/>
    </row>
    <row r="845" spans="2:95">
      <c r="B845" s="30"/>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c r="AE845" s="31"/>
      <c r="AF845" s="31"/>
      <c r="CP845" s="3"/>
      <c r="CQ845" s="3"/>
    </row>
    <row r="846" spans="2:95">
      <c r="B846" s="30"/>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CP846" s="3"/>
      <c r="CQ846" s="3"/>
    </row>
    <row r="847" spans="2:95">
      <c r="B847" s="30"/>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c r="AE847" s="31"/>
      <c r="AF847" s="31"/>
      <c r="CP847" s="3"/>
      <c r="CQ847" s="3"/>
    </row>
    <row r="848" spans="2:95">
      <c r="B848" s="30"/>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c r="AE848" s="31"/>
      <c r="AF848" s="31"/>
      <c r="CP848" s="3"/>
      <c r="CQ848" s="3"/>
    </row>
    <row r="849" spans="2:95">
      <c r="B849" s="30"/>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c r="AE849" s="31"/>
      <c r="AF849" s="31"/>
      <c r="CP849" s="3"/>
      <c r="CQ849" s="3"/>
    </row>
    <row r="850" spans="2:95">
      <c r="B850" s="30"/>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c r="AE850" s="31"/>
      <c r="AF850" s="31"/>
      <c r="CP850" s="3"/>
      <c r="CQ850" s="3"/>
    </row>
    <row r="851" spans="2:95">
      <c r="B851" s="30"/>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c r="AE851" s="31"/>
      <c r="AF851" s="31"/>
      <c r="CP851" s="3"/>
      <c r="CQ851" s="3"/>
    </row>
    <row r="852" spans="2:95">
      <c r="B852" s="30"/>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c r="AE852" s="31"/>
      <c r="AF852" s="31"/>
      <c r="CP852" s="3"/>
      <c r="CQ852" s="3"/>
    </row>
    <row r="853" spans="2:95">
      <c r="B853" s="30"/>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CP853" s="3"/>
      <c r="CQ853" s="3"/>
    </row>
    <row r="854" spans="2:95">
      <c r="B854" s="30"/>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CP854" s="3"/>
      <c r="CQ854" s="3"/>
    </row>
    <row r="855" spans="2:95">
      <c r="B855" s="30"/>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CP855" s="3"/>
      <c r="CQ855" s="3"/>
    </row>
    <row r="856" spans="2:95">
      <c r="B856" s="30"/>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CP856" s="3"/>
      <c r="CQ856" s="3"/>
    </row>
    <row r="857" spans="2:95">
      <c r="B857" s="30"/>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CP857" s="3"/>
      <c r="CQ857" s="3"/>
    </row>
    <row r="858" spans="2:95">
      <c r="B858" s="30"/>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CP858" s="3"/>
      <c r="CQ858" s="3"/>
    </row>
    <row r="859" spans="2:95">
      <c r="B859" s="30"/>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c r="AE859" s="31"/>
      <c r="AF859" s="31"/>
      <c r="CP859" s="3"/>
      <c r="CQ859" s="3"/>
    </row>
    <row r="860" spans="2:95">
      <c r="B860" s="30"/>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c r="AE860" s="31"/>
      <c r="AF860" s="31"/>
      <c r="CP860" s="3"/>
      <c r="CQ860" s="3"/>
    </row>
    <row r="861" spans="2:95">
      <c r="B861" s="30"/>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c r="AE861" s="31"/>
      <c r="AF861" s="31"/>
      <c r="CP861" s="3"/>
      <c r="CQ861" s="3"/>
    </row>
    <row r="862" spans="2:95">
      <c r="B862" s="30"/>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CP862" s="3"/>
      <c r="CQ862" s="3"/>
    </row>
    <row r="863" spans="2:95">
      <c r="B863" s="30"/>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c r="AE863" s="31"/>
      <c r="AF863" s="31"/>
      <c r="CP863" s="3"/>
      <c r="CQ863" s="3"/>
    </row>
    <row r="864" spans="2:95">
      <c r="B864" s="30"/>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c r="AE864" s="31"/>
      <c r="AF864" s="31"/>
      <c r="CP864" s="3"/>
      <c r="CQ864" s="3"/>
    </row>
    <row r="865" spans="2:95">
      <c r="B865" s="30"/>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c r="AE865" s="31"/>
      <c r="AF865" s="31"/>
      <c r="CP865" s="3"/>
      <c r="CQ865" s="3"/>
    </row>
    <row r="866" spans="2:95">
      <c r="B866" s="30"/>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CP866" s="3"/>
      <c r="CQ866" s="3"/>
    </row>
    <row r="867" spans="2:95">
      <c r="B867" s="30"/>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c r="AE867" s="31"/>
      <c r="AF867" s="31"/>
      <c r="CP867" s="3"/>
      <c r="CQ867" s="3"/>
    </row>
    <row r="868" spans="2:95">
      <c r="B868" s="30"/>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c r="AE868" s="31"/>
      <c r="AF868" s="31"/>
      <c r="CP868" s="3"/>
      <c r="CQ868" s="3"/>
    </row>
    <row r="869" spans="2:95">
      <c r="B869" s="30"/>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c r="AE869" s="31"/>
      <c r="AF869" s="31"/>
      <c r="CP869" s="3"/>
      <c r="CQ869" s="3"/>
    </row>
    <row r="870" spans="2:95">
      <c r="B870" s="30"/>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c r="AE870" s="31"/>
      <c r="AF870" s="31"/>
      <c r="CP870" s="3"/>
      <c r="CQ870" s="3"/>
    </row>
    <row r="871" spans="2:95">
      <c r="B871" s="30"/>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c r="AE871" s="31"/>
      <c r="AF871" s="31"/>
      <c r="CP871" s="3"/>
      <c r="CQ871" s="3"/>
    </row>
    <row r="872" spans="2:95">
      <c r="B872" s="30"/>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c r="AE872" s="31"/>
      <c r="AF872" s="31"/>
      <c r="CP872" s="3"/>
      <c r="CQ872" s="3"/>
    </row>
    <row r="873" spans="2:95">
      <c r="B873" s="30"/>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c r="AE873" s="31"/>
      <c r="AF873" s="31"/>
      <c r="CP873" s="3"/>
      <c r="CQ873" s="3"/>
    </row>
    <row r="874" spans="2:95">
      <c r="B874" s="30"/>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c r="AE874" s="31"/>
      <c r="AF874" s="31"/>
      <c r="CP874" s="3"/>
      <c r="CQ874" s="3"/>
    </row>
    <row r="875" spans="2:95">
      <c r="B875" s="30"/>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CP875" s="3"/>
      <c r="CQ875" s="3"/>
    </row>
    <row r="876" spans="2:95">
      <c r="B876" s="30"/>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CP876" s="3"/>
      <c r="CQ876" s="3"/>
    </row>
    <row r="877" spans="2:95">
      <c r="B877" s="30"/>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c r="AE877" s="31"/>
      <c r="AF877" s="31"/>
      <c r="CP877" s="3"/>
      <c r="CQ877" s="3"/>
    </row>
    <row r="878" spans="2:95">
      <c r="B878" s="30"/>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c r="AE878" s="31"/>
      <c r="AF878" s="31"/>
      <c r="CP878" s="3"/>
      <c r="CQ878" s="3"/>
    </row>
    <row r="879" spans="2:95">
      <c r="B879" s="30"/>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c r="AE879" s="31"/>
      <c r="AF879" s="31"/>
      <c r="CP879" s="3"/>
      <c r="CQ879" s="3"/>
    </row>
    <row r="880" spans="2:95">
      <c r="B880" s="30"/>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c r="AE880" s="31"/>
      <c r="AF880" s="31"/>
      <c r="CP880" s="3"/>
      <c r="CQ880" s="3"/>
    </row>
    <row r="881" spans="2:95">
      <c r="B881" s="30"/>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c r="AE881" s="31"/>
      <c r="AF881" s="31"/>
      <c r="CP881" s="3"/>
      <c r="CQ881" s="3"/>
    </row>
    <row r="882" spans="2:95">
      <c r="B882" s="30"/>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c r="AE882" s="31"/>
      <c r="AF882" s="31"/>
      <c r="CP882" s="3"/>
      <c r="CQ882" s="3"/>
    </row>
    <row r="883" spans="2:95">
      <c r="B883" s="30"/>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CP883" s="3"/>
      <c r="CQ883" s="3"/>
    </row>
    <row r="884" spans="2:95">
      <c r="B884" s="30"/>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c r="AE884" s="31"/>
      <c r="AF884" s="31"/>
      <c r="CP884" s="3"/>
      <c r="CQ884" s="3"/>
    </row>
    <row r="885" spans="2:95">
      <c r="B885" s="30"/>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c r="AE885" s="31"/>
      <c r="AF885" s="31"/>
      <c r="CP885" s="3"/>
      <c r="CQ885" s="3"/>
    </row>
    <row r="886" spans="2:95">
      <c r="B886" s="30"/>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CP886" s="3"/>
      <c r="CQ886" s="3"/>
    </row>
    <row r="887" spans="2:95">
      <c r="B887" s="30"/>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CP887" s="3"/>
      <c r="CQ887" s="3"/>
    </row>
    <row r="888" spans="2:95">
      <c r="B888" s="30"/>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c r="AE888" s="31"/>
      <c r="AF888" s="31"/>
      <c r="CP888" s="3"/>
      <c r="CQ888" s="3"/>
    </row>
    <row r="889" spans="2:95">
      <c r="B889" s="30"/>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CP889" s="3"/>
      <c r="CQ889" s="3"/>
    </row>
    <row r="890" spans="2:95">
      <c r="B890" s="30"/>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c r="AE890" s="31"/>
      <c r="AF890" s="31"/>
      <c r="CP890" s="3"/>
      <c r="CQ890" s="3"/>
    </row>
    <row r="891" spans="2:95">
      <c r="B891" s="30"/>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CP891" s="3"/>
      <c r="CQ891" s="3"/>
    </row>
    <row r="892" spans="2:95">
      <c r="B892" s="30"/>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c r="AE892" s="31"/>
      <c r="AF892" s="31"/>
      <c r="CP892" s="3"/>
      <c r="CQ892" s="3"/>
    </row>
    <row r="893" spans="2:95">
      <c r="B893" s="30"/>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c r="AE893" s="31"/>
      <c r="AF893" s="31"/>
      <c r="CP893" s="3"/>
      <c r="CQ893" s="3"/>
    </row>
    <row r="894" spans="2:95">
      <c r="B894" s="30"/>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CP894" s="3"/>
      <c r="CQ894" s="3"/>
    </row>
    <row r="895" spans="2:95">
      <c r="B895" s="30"/>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c r="AE895" s="31"/>
      <c r="AF895" s="31"/>
      <c r="CP895" s="3"/>
      <c r="CQ895" s="3"/>
    </row>
    <row r="896" spans="2:95">
      <c r="B896" s="30"/>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CP896" s="3"/>
      <c r="CQ896" s="3"/>
    </row>
    <row r="897" spans="2:95">
      <c r="B897" s="30"/>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CP897" s="3"/>
      <c r="CQ897" s="3"/>
    </row>
    <row r="898" spans="2:95">
      <c r="B898" s="30"/>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c r="AE898" s="31"/>
      <c r="AF898" s="31"/>
      <c r="CP898" s="3"/>
      <c r="CQ898" s="3"/>
    </row>
    <row r="899" spans="2:95">
      <c r="B899" s="30"/>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c r="AE899" s="31"/>
      <c r="AF899" s="31"/>
      <c r="CP899" s="3"/>
      <c r="CQ899" s="3"/>
    </row>
    <row r="900" spans="2:95">
      <c r="B900" s="30"/>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c r="AE900" s="31"/>
      <c r="AF900" s="31"/>
      <c r="CP900" s="3"/>
      <c r="CQ900" s="3"/>
    </row>
    <row r="901" spans="2:95">
      <c r="B901" s="30"/>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c r="AE901" s="31"/>
      <c r="AF901" s="31"/>
      <c r="CP901" s="3"/>
      <c r="CQ901" s="3"/>
    </row>
    <row r="902" spans="2:95">
      <c r="B902" s="30"/>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c r="AE902" s="31"/>
      <c r="AF902" s="31"/>
      <c r="CP902" s="3"/>
      <c r="CQ902" s="3"/>
    </row>
    <row r="903" spans="2:95">
      <c r="B903" s="30"/>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CP903" s="3"/>
      <c r="CQ903" s="3"/>
    </row>
    <row r="904" spans="2:95">
      <c r="B904" s="30"/>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c r="AE904" s="31"/>
      <c r="AF904" s="31"/>
      <c r="CP904" s="3"/>
      <c r="CQ904" s="3"/>
    </row>
    <row r="905" spans="2:95">
      <c r="B905" s="30"/>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CP905" s="3"/>
      <c r="CQ905" s="3"/>
    </row>
    <row r="906" spans="2:95">
      <c r="B906" s="30"/>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CP906" s="3"/>
      <c r="CQ906" s="3"/>
    </row>
    <row r="907" spans="2:95">
      <c r="B907" s="30"/>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c r="AE907" s="31"/>
      <c r="AF907" s="31"/>
      <c r="CP907" s="3"/>
      <c r="CQ907" s="3"/>
    </row>
    <row r="908" spans="2:95">
      <c r="B908" s="30"/>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c r="AE908" s="31"/>
      <c r="AF908" s="31"/>
      <c r="CP908" s="3"/>
      <c r="CQ908" s="3"/>
    </row>
    <row r="909" spans="2:95">
      <c r="B909" s="30"/>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31"/>
      <c r="CP909" s="3"/>
      <c r="CQ909" s="3"/>
    </row>
    <row r="910" spans="2:95">
      <c r="B910" s="30"/>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CP910" s="3"/>
      <c r="CQ910" s="3"/>
    </row>
    <row r="911" spans="2:95">
      <c r="B911" s="30"/>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c r="AE911" s="31"/>
      <c r="AF911" s="31"/>
      <c r="CP911" s="3"/>
      <c r="CQ911" s="3"/>
    </row>
    <row r="912" spans="2:95">
      <c r="B912" s="30"/>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CP912" s="3"/>
      <c r="CQ912" s="3"/>
    </row>
    <row r="913" spans="2:95">
      <c r="B913" s="30"/>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31"/>
      <c r="CP913" s="3"/>
      <c r="CQ913" s="3"/>
    </row>
    <row r="914" spans="2:95">
      <c r="B914" s="30"/>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CP914" s="3"/>
      <c r="CQ914" s="3"/>
    </row>
    <row r="915" spans="2:95">
      <c r="B915" s="30"/>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c r="AE915" s="31"/>
      <c r="AF915" s="31"/>
      <c r="CP915" s="3"/>
      <c r="CQ915" s="3"/>
    </row>
    <row r="916" spans="2:95">
      <c r="B916" s="30"/>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CP916" s="3"/>
      <c r="CQ916" s="3"/>
    </row>
    <row r="917" spans="2:95">
      <c r="B917" s="30"/>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CP917" s="3"/>
      <c r="CQ917" s="3"/>
    </row>
    <row r="918" spans="2:95">
      <c r="B918" s="30"/>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c r="AE918" s="31"/>
      <c r="AF918" s="31"/>
      <c r="CP918" s="3"/>
      <c r="CQ918" s="3"/>
    </row>
    <row r="919" spans="2:95">
      <c r="B919" s="30"/>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CP919" s="3"/>
      <c r="CQ919" s="3"/>
    </row>
    <row r="920" spans="2:95">
      <c r="B920" s="30"/>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c r="AE920" s="31"/>
      <c r="AF920" s="31"/>
      <c r="CP920" s="3"/>
      <c r="CQ920" s="3"/>
    </row>
    <row r="921" spans="2:95">
      <c r="B921" s="30"/>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c r="AE921" s="31"/>
      <c r="AF921" s="31"/>
      <c r="CP921" s="3"/>
      <c r="CQ921" s="3"/>
    </row>
    <row r="922" spans="2:95">
      <c r="B922" s="30"/>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CP922" s="3"/>
      <c r="CQ922" s="3"/>
    </row>
    <row r="923" spans="2:95">
      <c r="B923" s="30"/>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c r="AE923" s="31"/>
      <c r="AF923" s="31"/>
      <c r="CP923" s="3"/>
      <c r="CQ923" s="3"/>
    </row>
    <row r="924" spans="2:95">
      <c r="B924" s="30"/>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c r="AE924" s="31"/>
      <c r="AF924" s="31"/>
      <c r="CP924" s="3"/>
      <c r="CQ924" s="3"/>
    </row>
    <row r="925" spans="2:95">
      <c r="B925" s="30"/>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c r="AE925" s="31"/>
      <c r="AF925" s="31"/>
      <c r="CP925" s="3"/>
      <c r="CQ925" s="3"/>
    </row>
    <row r="926" spans="2:95">
      <c r="B926" s="30"/>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CP926" s="3"/>
      <c r="CQ926" s="3"/>
    </row>
    <row r="927" spans="2:95">
      <c r="B927" s="30"/>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c r="AE927" s="31"/>
      <c r="AF927" s="31"/>
      <c r="CP927" s="3"/>
      <c r="CQ927" s="3"/>
    </row>
    <row r="928" spans="2:95">
      <c r="B928" s="30"/>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c r="AE928" s="31"/>
      <c r="AF928" s="31"/>
      <c r="CP928" s="3"/>
      <c r="CQ928" s="3"/>
    </row>
    <row r="929" spans="2:95">
      <c r="B929" s="30"/>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c r="AD929" s="31"/>
      <c r="AE929" s="31"/>
      <c r="AF929" s="31"/>
      <c r="CP929" s="3"/>
      <c r="CQ929" s="3"/>
    </row>
    <row r="930" spans="2:95">
      <c r="B930" s="30"/>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c r="AD930" s="31"/>
      <c r="AE930" s="31"/>
      <c r="AF930" s="31"/>
      <c r="CP930" s="3"/>
      <c r="CQ930" s="3"/>
    </row>
    <row r="931" spans="2:95">
      <c r="B931" s="30"/>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c r="AD931" s="31"/>
      <c r="AE931" s="31"/>
      <c r="AF931" s="31"/>
      <c r="CP931" s="3"/>
      <c r="CQ931" s="3"/>
    </row>
    <row r="932" spans="2:95">
      <c r="B932" s="30"/>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c r="AD932" s="31"/>
      <c r="AE932" s="31"/>
      <c r="AF932" s="31"/>
      <c r="CP932" s="3"/>
      <c r="CQ932" s="3"/>
    </row>
    <row r="933" spans="2:95">
      <c r="B933" s="30"/>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c r="AD933" s="31"/>
      <c r="AE933" s="31"/>
      <c r="AF933" s="31"/>
      <c r="CP933" s="3"/>
      <c r="CQ933" s="3"/>
    </row>
    <row r="934" spans="2:95">
      <c r="B934" s="30"/>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c r="AD934" s="31"/>
      <c r="AE934" s="31"/>
      <c r="AF934" s="31"/>
      <c r="CP934" s="3"/>
      <c r="CQ934" s="3"/>
    </row>
    <row r="935" spans="2:95">
      <c r="B935" s="30"/>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c r="AD935" s="31"/>
      <c r="AE935" s="31"/>
      <c r="AF935" s="31"/>
      <c r="CP935" s="3"/>
      <c r="CQ935" s="3"/>
    </row>
    <row r="936" spans="2:95">
      <c r="B936" s="30"/>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CP936" s="3"/>
      <c r="CQ936" s="3"/>
    </row>
    <row r="937" spans="2:95">
      <c r="B937" s="30"/>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c r="AD937" s="31"/>
      <c r="AE937" s="31"/>
      <c r="AF937" s="31"/>
      <c r="CP937" s="3"/>
      <c r="CQ937" s="3"/>
    </row>
    <row r="938" spans="2:95">
      <c r="B938" s="30"/>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c r="AD938" s="31"/>
      <c r="AE938" s="31"/>
      <c r="AF938" s="31"/>
      <c r="CP938" s="3"/>
      <c r="CQ938" s="3"/>
    </row>
    <row r="939" spans="2:95">
      <c r="B939" s="30"/>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c r="AD939" s="31"/>
      <c r="AE939" s="31"/>
      <c r="AF939" s="31"/>
      <c r="CP939" s="3"/>
      <c r="CQ939" s="3"/>
    </row>
    <row r="940" spans="2:95">
      <c r="B940" s="30"/>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c r="AD940" s="31"/>
      <c r="AE940" s="31"/>
      <c r="AF940" s="31"/>
      <c r="CP940" s="3"/>
      <c r="CQ940" s="3"/>
    </row>
    <row r="941" spans="2:95">
      <c r="B941" s="30"/>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c r="AD941" s="31"/>
      <c r="AE941" s="31"/>
      <c r="AF941" s="31"/>
      <c r="CP941" s="3"/>
      <c r="CQ941" s="3"/>
    </row>
    <row r="942" spans="2:95">
      <c r="B942" s="30"/>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c r="AD942" s="31"/>
      <c r="AE942" s="31"/>
      <c r="AF942" s="31"/>
      <c r="CP942" s="3"/>
      <c r="CQ942" s="3"/>
    </row>
    <row r="943" spans="2:95">
      <c r="B943" s="30"/>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c r="AD943" s="31"/>
      <c r="AE943" s="31"/>
      <c r="AF943" s="31"/>
      <c r="CP943" s="3"/>
      <c r="CQ943" s="3"/>
    </row>
    <row r="944" spans="2:95">
      <c r="B944" s="30"/>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c r="AD944" s="31"/>
      <c r="AE944" s="31"/>
      <c r="AF944" s="31"/>
      <c r="CP944" s="3"/>
      <c r="CQ944" s="3"/>
    </row>
    <row r="945" spans="2:95">
      <c r="B945" s="30"/>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c r="AD945" s="31"/>
      <c r="AE945" s="31"/>
      <c r="AF945" s="31"/>
      <c r="CP945" s="3"/>
      <c r="CQ945" s="3"/>
    </row>
    <row r="946" spans="2:95">
      <c r="B946" s="30"/>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c r="AE946" s="31"/>
      <c r="AF946" s="31"/>
      <c r="CP946" s="3"/>
      <c r="CQ946" s="3"/>
    </row>
    <row r="947" spans="2:95">
      <c r="B947" s="30"/>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c r="AD947" s="31"/>
      <c r="AE947" s="31"/>
      <c r="AF947" s="31"/>
      <c r="CP947" s="3"/>
      <c r="CQ947" s="3"/>
    </row>
    <row r="948" spans="2:95">
      <c r="B948" s="30"/>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c r="AD948" s="31"/>
      <c r="AE948" s="31"/>
      <c r="AF948" s="31"/>
      <c r="CP948" s="3"/>
      <c r="CQ948" s="3"/>
    </row>
    <row r="949" spans="2:95">
      <c r="B949" s="30"/>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c r="AD949" s="31"/>
      <c r="AE949" s="31"/>
      <c r="AF949" s="31"/>
      <c r="CP949" s="3"/>
      <c r="CQ949" s="3"/>
    </row>
    <row r="950" spans="2:95">
      <c r="B950" s="30"/>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c r="AD950" s="31"/>
      <c r="AE950" s="31"/>
      <c r="AF950" s="31"/>
      <c r="CP950" s="3"/>
      <c r="CQ950" s="3"/>
    </row>
    <row r="951" spans="2:95">
      <c r="B951" s="30"/>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c r="AD951" s="31"/>
      <c r="AE951" s="31"/>
      <c r="AF951" s="31"/>
      <c r="CP951" s="3"/>
      <c r="CQ951" s="3"/>
    </row>
    <row r="952" spans="2:95">
      <c r="B952" s="30"/>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c r="AD952" s="31"/>
      <c r="AE952" s="31"/>
      <c r="AF952" s="31"/>
      <c r="CP952" s="3"/>
      <c r="CQ952" s="3"/>
    </row>
    <row r="953" spans="2:95">
      <c r="B953" s="30"/>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c r="AD953" s="31"/>
      <c r="AE953" s="31"/>
      <c r="AF953" s="31"/>
      <c r="CP953" s="3"/>
      <c r="CQ953" s="3"/>
    </row>
    <row r="954" spans="2:95">
      <c r="B954" s="30"/>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c r="AD954" s="31"/>
      <c r="AE954" s="31"/>
      <c r="AF954" s="31"/>
      <c r="CP954" s="3"/>
      <c r="CQ954" s="3"/>
    </row>
    <row r="955" spans="2:95">
      <c r="B955" s="30"/>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c r="AD955" s="31"/>
      <c r="AE955" s="31"/>
      <c r="AF955" s="31"/>
      <c r="CP955" s="3"/>
      <c r="CQ955" s="3"/>
    </row>
    <row r="956" spans="2:95">
      <c r="B956" s="30"/>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c r="AE956" s="31"/>
      <c r="AF956" s="31"/>
      <c r="CP956" s="3"/>
      <c r="CQ956" s="3"/>
    </row>
    <row r="957" spans="2:95">
      <c r="B957" s="30"/>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c r="AD957" s="31"/>
      <c r="AE957" s="31"/>
      <c r="AF957" s="31"/>
      <c r="CP957" s="3"/>
      <c r="CQ957" s="3"/>
    </row>
    <row r="958" spans="2:95">
      <c r="B958" s="30"/>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c r="AD958" s="31"/>
      <c r="AE958" s="31"/>
      <c r="AF958" s="31"/>
      <c r="CP958" s="3"/>
      <c r="CQ958" s="3"/>
    </row>
    <row r="959" spans="2:95">
      <c r="B959" s="30"/>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c r="AD959" s="31"/>
      <c r="AE959" s="31"/>
      <c r="AF959" s="31"/>
      <c r="CP959" s="3"/>
      <c r="CQ959" s="3"/>
    </row>
    <row r="960" spans="2:95">
      <c r="B960" s="30"/>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c r="AD960" s="31"/>
      <c r="AE960" s="31"/>
      <c r="AF960" s="31"/>
      <c r="CP960" s="3"/>
      <c r="CQ960" s="3"/>
    </row>
    <row r="961" spans="2:95">
      <c r="B961" s="30"/>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c r="AD961" s="31"/>
      <c r="AE961" s="31"/>
      <c r="AF961" s="31"/>
      <c r="CP961" s="3"/>
      <c r="CQ961" s="3"/>
    </row>
    <row r="962" spans="2:95">
      <c r="B962" s="30"/>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c r="AD962" s="31"/>
      <c r="AE962" s="31"/>
      <c r="AF962" s="31"/>
      <c r="CP962" s="3"/>
      <c r="CQ962" s="3"/>
    </row>
    <row r="963" spans="2:95">
      <c r="B963" s="30"/>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c r="AD963" s="31"/>
      <c r="AE963" s="31"/>
      <c r="AF963" s="31"/>
      <c r="CP963" s="3"/>
      <c r="CQ963" s="3"/>
    </row>
    <row r="964" spans="2:95">
      <c r="B964" s="30"/>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c r="AD964" s="31"/>
      <c r="AE964" s="31"/>
      <c r="AF964" s="31"/>
      <c r="CP964" s="3"/>
      <c r="CQ964" s="3"/>
    </row>
    <row r="965" spans="2:95">
      <c r="B965" s="30"/>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c r="AD965" s="31"/>
      <c r="AE965" s="31"/>
      <c r="AF965" s="31"/>
      <c r="CP965" s="3"/>
      <c r="CQ965" s="3"/>
    </row>
    <row r="966" spans="2:95">
      <c r="B966" s="30"/>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c r="AD966" s="31"/>
      <c r="AE966" s="31"/>
      <c r="AF966" s="31"/>
      <c r="CP966" s="3"/>
      <c r="CQ966" s="3"/>
    </row>
    <row r="967" spans="2:95">
      <c r="B967" s="30"/>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c r="AD967" s="31"/>
      <c r="AE967" s="31"/>
      <c r="AF967" s="31"/>
      <c r="CP967" s="3"/>
      <c r="CQ967" s="3"/>
    </row>
    <row r="968" spans="2:95">
      <c r="B968" s="30"/>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c r="AD968" s="31"/>
      <c r="AE968" s="31"/>
      <c r="AF968" s="31"/>
      <c r="CP968" s="3"/>
      <c r="CQ968" s="3"/>
    </row>
    <row r="969" spans="2:95">
      <c r="B969" s="30"/>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c r="AD969" s="31"/>
      <c r="AE969" s="31"/>
      <c r="AF969" s="31"/>
      <c r="CP969" s="3"/>
      <c r="CQ969" s="3"/>
    </row>
    <row r="970" spans="2:95">
      <c r="B970" s="30"/>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c r="AD970" s="31"/>
      <c r="AE970" s="31"/>
      <c r="AF970" s="31"/>
      <c r="CP970" s="3"/>
      <c r="CQ970" s="3"/>
    </row>
    <row r="971" spans="2:95">
      <c r="B971" s="30"/>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c r="AD971" s="31"/>
      <c r="AE971" s="31"/>
      <c r="AF971" s="31"/>
      <c r="CP971" s="3"/>
      <c r="CQ971" s="3"/>
    </row>
    <row r="972" spans="2:95">
      <c r="CP972" s="3"/>
      <c r="CQ972" s="3"/>
    </row>
    <row r="973" spans="2:95">
      <c r="CP973" s="3"/>
      <c r="CQ973" s="3"/>
    </row>
    <row r="974" spans="2:95">
      <c r="CP974" s="3"/>
      <c r="CQ974" s="3"/>
    </row>
    <row r="975" spans="2:95">
      <c r="CP975" s="3"/>
      <c r="CQ975" s="3"/>
    </row>
    <row r="976" spans="2:95">
      <c r="CP976" s="3"/>
      <c r="CQ976" s="3"/>
    </row>
    <row r="977" spans="94:95">
      <c r="CP977" s="3"/>
      <c r="CQ977" s="3"/>
    </row>
    <row r="978" spans="94:95">
      <c r="CP978" s="3"/>
      <c r="CQ978" s="3"/>
    </row>
  </sheetData>
  <sortState ref="N1:N2">
    <sortCondition ref="N1" customList="Sun,Mon,Tue,Wed,Thu,Fri,Sat"/>
  </sortState>
  <mergeCells count="7">
    <mergeCell ref="K24:L24"/>
    <mergeCell ref="C4:J4"/>
    <mergeCell ref="C5:J5"/>
    <mergeCell ref="C6:J6"/>
    <mergeCell ref="C7:J7"/>
    <mergeCell ref="J20:L20"/>
    <mergeCell ref="J40:L40"/>
  </mergeCells>
  <conditionalFormatting sqref="H27:I27">
    <cfRule type="expression" dxfId="2" priority="7">
      <formula>E17&lt;(100-$I$25)/100</formula>
    </cfRule>
  </conditionalFormatting>
  <conditionalFormatting sqref="H27:I27">
    <cfRule type="expression" dxfId="1" priority="8">
      <formula>H27&gt;=(100-$I$25)/100</formula>
    </cfRule>
    <cfRule type="expression" dxfId="0" priority="9">
      <formula>E17&lt;(100-$I$25)/100</formula>
    </cfRule>
  </conditionalFormatting>
  <pageMargins left="0.7" right="0.7" top="0.75" bottom="0.75" header="0.3" footer="0.3"/>
  <pageSetup orientation="portrait"/>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AMSA_Binary (1)</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Tracy ORourke</cp:lastModifiedBy>
  <dcterms:created xsi:type="dcterms:W3CDTF">2015-09-08T13:46:52Z</dcterms:created>
  <dcterms:modified xsi:type="dcterms:W3CDTF">2015-09-08T13:57:22Z</dcterms:modified>
</cp:coreProperties>
</file>